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554C19C-D488-4A77-AC0D-C586EA3617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Quote" sheetId="1" r:id="rId1"/>
  </sheets>
  <definedNames>
    <definedName name="_xlnm.Print_Area" localSheetId="0">Quote!$B$1:$M$60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G70" i="1"/>
  <c r="I70" i="1"/>
  <c r="K70" i="1"/>
  <c r="K87" i="1" l="1"/>
  <c r="K86" i="1"/>
  <c r="K85" i="1"/>
  <c r="K84" i="1"/>
  <c r="K81" i="1" s="1"/>
  <c r="I87" i="1"/>
  <c r="I86" i="1"/>
  <c r="I85" i="1"/>
  <c r="I84" i="1"/>
  <c r="I81" i="1" s="1"/>
  <c r="G87" i="1"/>
  <c r="G86" i="1"/>
  <c r="G85" i="1"/>
  <c r="G84" i="1"/>
  <c r="G81" i="1" s="1"/>
  <c r="E87" i="1"/>
  <c r="E86" i="1"/>
  <c r="E85" i="1"/>
  <c r="E84" i="1"/>
  <c r="E81" i="1" s="1"/>
  <c r="K73" i="1"/>
  <c r="K72" i="1"/>
  <c r="K71" i="1"/>
  <c r="I73" i="1"/>
  <c r="I72" i="1"/>
  <c r="I71" i="1"/>
  <c r="G73" i="1"/>
  <c r="G72" i="1"/>
  <c r="G67" i="1" s="1"/>
  <c r="G20" i="1" s="1"/>
  <c r="G71" i="1"/>
  <c r="E73" i="1"/>
  <c r="E72" i="1"/>
  <c r="E67" i="1" s="1"/>
  <c r="E20" i="1" s="1"/>
  <c r="E71" i="1"/>
  <c r="K67" i="1"/>
  <c r="K20" i="1" s="1"/>
  <c r="K22" i="1" s="1"/>
  <c r="I67" i="1"/>
  <c r="I20" i="1" s="1"/>
  <c r="I22" i="1" l="1"/>
  <c r="I24" i="1"/>
  <c r="I26" i="1" s="1"/>
  <c r="E22" i="1"/>
  <c r="E24" i="1"/>
  <c r="E26" i="1" s="1"/>
  <c r="G22" i="1"/>
  <c r="G24" i="1"/>
  <c r="G26" i="1" s="1"/>
  <c r="K24" i="1"/>
  <c r="K26" i="1" s="1"/>
</calcChain>
</file>

<file path=xl/sharedStrings.xml><?xml version="1.0" encoding="utf-8"?>
<sst xmlns="http://schemas.openxmlformats.org/spreadsheetml/2006/main" count="62" uniqueCount="43">
  <si>
    <t xml:space="preserve">Established Business </t>
  </si>
  <si>
    <t xml:space="preserve">New Start Business </t>
  </si>
  <si>
    <t xml:space="preserve">Customer Name </t>
  </si>
  <si>
    <t xml:space="preserve">Net equipment cost </t>
  </si>
  <si>
    <t xml:space="preserve">Business type </t>
  </si>
  <si>
    <t xml:space="preserve">Term </t>
  </si>
  <si>
    <t xml:space="preserve">2 Years </t>
  </si>
  <si>
    <t xml:space="preserve">3 Years </t>
  </si>
  <si>
    <t xml:space="preserve">4 Years </t>
  </si>
  <si>
    <t xml:space="preserve">5 Years </t>
  </si>
  <si>
    <t xml:space="preserve">Monthly payment </t>
  </si>
  <si>
    <t>Weekly cost</t>
  </si>
  <si>
    <t xml:space="preserve">Tax Relief </t>
  </si>
  <si>
    <t xml:space="preserve">Net cost after tax relief </t>
  </si>
  <si>
    <t>Key features</t>
  </si>
  <si>
    <t xml:space="preserve">Key features </t>
  </si>
  <si>
    <t xml:space="preserve">Leasing available from just £1000 + VAT </t>
  </si>
  <si>
    <t>Asset become even more affordable. No upper limit</t>
  </si>
  <si>
    <t>Tax advantages</t>
  </si>
  <si>
    <t xml:space="preserve">Lease payments are 100% tax allowable </t>
  </si>
  <si>
    <t>Fast decisions</t>
  </si>
  <si>
    <t xml:space="preserve">Credit approval secured within a few hours </t>
  </si>
  <si>
    <t xml:space="preserve">Established </t>
  </si>
  <si>
    <t>2 yr</t>
  </si>
  <si>
    <t>3 yr</t>
  </si>
  <si>
    <t>4 yr</t>
  </si>
  <si>
    <t>5 yr</t>
  </si>
  <si>
    <t>1,000 to 5,000</t>
  </si>
  <si>
    <t>5,000 to 10,000</t>
  </si>
  <si>
    <t>10,000 to 25,000</t>
  </si>
  <si>
    <t>25,000 upwards</t>
  </si>
  <si>
    <t xml:space="preserve">     Alternative form of credit </t>
  </si>
  <si>
    <t xml:space="preserve">       Existing facilities remain unaffected </t>
  </si>
  <si>
    <t xml:space="preserve">      Total solution finance </t>
  </si>
  <si>
    <t xml:space="preserve">        Finance the equipment, installation and services </t>
  </si>
  <si>
    <t xml:space="preserve">      Flexible upgrade paths </t>
  </si>
  <si>
    <t xml:space="preserve">        Upgrade or settle at any point throughout the term </t>
  </si>
  <si>
    <t xml:space="preserve">New Start </t>
  </si>
  <si>
    <t xml:space="preserve">1,000 to 5,000 </t>
  </si>
  <si>
    <t xml:space="preserve">Amount </t>
  </si>
  <si>
    <t xml:space="preserve">Rate </t>
  </si>
  <si>
    <t xml:space="preserve">Alter These </t>
  </si>
  <si>
    <t>in association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</si>
</sst>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sz val="7"/>
      <color theme="1"/>
      <name val="Tahoma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rgb="FF49207C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207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2A80"/>
        <bgColor indexed="64"/>
      </patternFill>
    </fill>
    <fill>
      <patternFill patternType="solid">
        <fgColor rgb="FFDB63D8"/>
        <bgColor indexed="64"/>
      </patternFill>
    </fill>
    <fill>
      <patternFill patternType="solid">
        <fgColor rgb="FFB83D97"/>
        <bgColor indexed="64"/>
      </patternFill>
    </fill>
  </fills>
  <borders count="10">
    <border>
      <left/>
      <right/>
      <top/>
      <bottom/>
      <diagonal/>
    </border>
    <border>
      <left style="thin">
        <color rgb="FFB42A80"/>
      </left>
      <right/>
      <top style="thin">
        <color rgb="FFB42A80"/>
      </top>
      <bottom style="thin">
        <color rgb="FFB42A80"/>
      </bottom>
      <diagonal/>
    </border>
    <border>
      <left/>
      <right/>
      <top style="thin">
        <color rgb="FFB42A80"/>
      </top>
      <bottom style="thin">
        <color rgb="FFB42A80"/>
      </bottom>
      <diagonal/>
    </border>
    <border>
      <left/>
      <right style="thin">
        <color rgb="FFB42A80"/>
      </right>
      <top style="thin">
        <color rgb="FFB42A80"/>
      </top>
      <bottom style="thin">
        <color rgb="FFB42A80"/>
      </bottom>
      <diagonal/>
    </border>
    <border>
      <left style="thin">
        <color rgb="FFB42A80"/>
      </left>
      <right/>
      <top style="thin">
        <color rgb="FFB42A80"/>
      </top>
      <bottom/>
      <diagonal/>
    </border>
    <border>
      <left style="thin">
        <color rgb="FFB42A80"/>
      </left>
      <right/>
      <top/>
      <bottom/>
      <diagonal/>
    </border>
    <border>
      <left style="thin">
        <color rgb="FFB42A80"/>
      </left>
      <right style="thin">
        <color rgb="FFB42A80"/>
      </right>
      <top style="thin">
        <color rgb="FFB42A80"/>
      </top>
      <bottom style="thin">
        <color rgb="FFB42A80"/>
      </bottom>
      <diagonal/>
    </border>
    <border>
      <left/>
      <right style="thin">
        <color rgb="FFB83D97"/>
      </right>
      <top/>
      <bottom/>
      <diagonal/>
    </border>
    <border>
      <left style="thin">
        <color rgb="FFB42A80"/>
      </left>
      <right style="thin">
        <color rgb="FFB83D97"/>
      </right>
      <top style="thin">
        <color rgb="FFB42A80"/>
      </top>
      <bottom style="thin">
        <color rgb="FFB42A80"/>
      </bottom>
      <diagonal/>
    </border>
    <border>
      <left/>
      <right style="thin">
        <color rgb="FFB83D97"/>
      </right>
      <top style="thin">
        <color rgb="FFB42A80"/>
      </top>
      <bottom style="thin">
        <color rgb="FFB42A8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5" xfId="0" applyFill="1" applyBorder="1"/>
    <xf numFmtId="0" fontId="3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0" fillId="2" borderId="0" xfId="0" applyNumberForma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164" fontId="0" fillId="4" borderId="4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7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3" borderId="0" xfId="0" applyFill="1" applyBorder="1"/>
    <xf numFmtId="0" fontId="0" fillId="3" borderId="0" xfId="0" applyFill="1"/>
    <xf numFmtId="0" fontId="0" fillId="7" borderId="0" xfId="0" applyFill="1" applyBorder="1"/>
    <xf numFmtId="0" fontId="0" fillId="7" borderId="0" xfId="0" applyFill="1"/>
    <xf numFmtId="0" fontId="0" fillId="8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3" fillId="6" borderId="7" xfId="0" applyFont="1" applyFill="1" applyBorder="1" applyAlignment="1">
      <alignment horizontal="center"/>
    </xf>
    <xf numFmtId="164" fontId="0" fillId="2" borderId="8" xfId="0" applyNumberFormat="1" applyFill="1" applyBorder="1"/>
    <xf numFmtId="17" fontId="0" fillId="5" borderId="0" xfId="0" applyNumberFormat="1" applyFill="1" applyBorder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Border="1" applyProtection="1">
      <protection hidden="1"/>
    </xf>
    <xf numFmtId="164" fontId="0" fillId="5" borderId="0" xfId="0" applyNumberFormat="1" applyFill="1" applyProtection="1">
      <protection hidden="1"/>
    </xf>
    <xf numFmtId="14" fontId="0" fillId="5" borderId="0" xfId="0" applyNumberForma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2" borderId="0" xfId="0" applyFont="1" applyFill="1" applyBorder="1"/>
    <xf numFmtId="0" fontId="1" fillId="2" borderId="0" xfId="0" applyFont="1" applyFill="1"/>
    <xf numFmtId="0" fontId="7" fillId="2" borderId="0" xfId="0" applyFont="1" applyFill="1"/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9207C"/>
      <color rgb="FFB83D97"/>
      <color rgb="FFDB63D8"/>
      <color rgb="FFB42A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mailto:dc@completeleasing.co.uk?subject=Select%20Furniture" TargetMode="External"/><Relationship Id="rId1" Type="http://schemas.openxmlformats.org/officeDocument/2006/relationships/hyperlink" Target="http://www.completeleasing.co.uk/dc-consent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219807</xdr:colOff>
      <xdr:row>26</xdr:row>
      <xdr:rowOff>29307</xdr:rowOff>
    </xdr:from>
    <xdr:to>
      <xdr:col>12</xdr:col>
      <xdr:colOff>102577</xdr:colOff>
      <xdr:row>29</xdr:row>
      <xdr:rowOff>175846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7942" y="4059115"/>
          <a:ext cx="5993423" cy="58615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00"/>
            <a:t>All figures quoted are indicative only and subject to VAT, final underwriting, admin fees, payment by Direct Debit and the lenders terms and conditions. Leasing is 100% allowable against taxable profits. The above tax relief figures assume 20% small profits rate and may demonstrate self-financing. For exact taxation benefits relevant to your business it is recommended that you seek professional financial advice from your accountant or tax advisor. A documentation fee of £150 + vat  and annual service charge of £40 + vat applies.  An asset protection charge maybe included if the equipment is not covered under your own policy.</a:t>
          </a:r>
        </a:p>
      </xdr:txBody>
    </xdr:sp>
    <xdr:clientData/>
  </xdr:twoCellAnchor>
  <xdr:twoCellAnchor>
    <xdr:from>
      <xdr:col>2</xdr:col>
      <xdr:colOff>0</xdr:colOff>
      <xdr:row>43</xdr:row>
      <xdr:rowOff>117613</xdr:rowOff>
    </xdr:from>
    <xdr:to>
      <xdr:col>10</xdr:col>
      <xdr:colOff>844826</xdr:colOff>
      <xdr:row>46</xdr:row>
      <xdr:rowOff>91109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9370" y="7248939"/>
          <a:ext cx="5317434" cy="5449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800"/>
            <a:t>To</a:t>
          </a:r>
          <a:r>
            <a:rPr lang="en-GB" sz="800" baseline="0"/>
            <a:t> accept and proceed with the above lease option please complete your details on the following link</a:t>
          </a:r>
          <a:r>
            <a:rPr lang="en-GB" sz="800" b="1" u="sng" baseline="0">
              <a:solidFill>
                <a:srgbClr val="AABA38"/>
              </a:solidFill>
            </a:rPr>
            <a:t> www.completeleasing.co.uk/consent-form</a:t>
          </a:r>
          <a:r>
            <a:rPr lang="en-GB" sz="800" baseline="0"/>
            <a:t>. By completing these details you authorise CLS and their finance partners to perform personal credit searches. </a:t>
          </a:r>
          <a:endParaRPr lang="en-GB" sz="800"/>
        </a:p>
      </xdr:txBody>
    </xdr:sp>
    <xdr:clientData/>
  </xdr:twoCellAnchor>
  <xdr:twoCellAnchor>
    <xdr:from>
      <xdr:col>1</xdr:col>
      <xdr:colOff>66261</xdr:colOff>
      <xdr:row>47</xdr:row>
      <xdr:rowOff>40012</xdr:rowOff>
    </xdr:from>
    <xdr:to>
      <xdr:col>11</xdr:col>
      <xdr:colOff>339478</xdr:colOff>
      <xdr:row>49</xdr:row>
      <xdr:rowOff>135262</xdr:rowOff>
    </xdr:to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9174" y="7933338"/>
          <a:ext cx="594680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+mn-lt"/>
            </a:rPr>
            <a:t>www.completeleasing.co.uk</a:t>
          </a:r>
          <a:r>
            <a:rPr lang="en-GB" sz="1050" b="1" baseline="0">
              <a:solidFill>
                <a:schemeClr val="bg1"/>
              </a:solidFill>
              <a:latin typeface="+mn-lt"/>
            </a:rPr>
            <a:t>    </a:t>
          </a:r>
          <a:r>
            <a:rPr lang="en-GB" sz="1050" b="1">
              <a:solidFill>
                <a:schemeClr val="bg1"/>
              </a:solidFill>
              <a:latin typeface="+mn-lt"/>
            </a:rPr>
            <a:t>|</a:t>
          </a:r>
          <a:r>
            <a:rPr lang="en-GB" sz="1050" b="1" baseline="0">
              <a:solidFill>
                <a:schemeClr val="bg1"/>
              </a:solidFill>
              <a:latin typeface="+mn-lt"/>
            </a:rPr>
            <a:t>         dc</a:t>
          </a:r>
          <a:r>
            <a:rPr lang="en-GB" sz="1050" b="1">
              <a:solidFill>
                <a:schemeClr val="bg1"/>
              </a:solidFill>
              <a:latin typeface="+mn-lt"/>
            </a:rPr>
            <a:t>@completeleasing.co.uk</a:t>
          </a:r>
          <a:r>
            <a:rPr lang="en-GB" sz="1050" b="1" baseline="0">
              <a:solidFill>
                <a:schemeClr val="bg1"/>
              </a:solidFill>
              <a:latin typeface="+mn-lt"/>
            </a:rPr>
            <a:t>         </a:t>
          </a:r>
          <a:r>
            <a:rPr lang="en-GB" sz="1050" b="1">
              <a:solidFill>
                <a:schemeClr val="bg1"/>
              </a:solidFill>
              <a:latin typeface="+mn-lt"/>
            </a:rPr>
            <a:t>|       0191 250 1550</a:t>
          </a:r>
        </a:p>
        <a:p>
          <a:pPr algn="ctr"/>
          <a:r>
            <a:rPr lang="en-GB" sz="1050" b="1">
              <a:solidFill>
                <a:schemeClr val="bg1"/>
              </a:solidFill>
              <a:latin typeface="+mn-lt"/>
            </a:rPr>
            <a:t>Complete Leasing Solutions Limited,</a:t>
          </a:r>
          <a:r>
            <a:rPr lang="en-GB" sz="1050" b="1" baseline="0">
              <a:solidFill>
                <a:schemeClr val="bg1"/>
              </a:solidFill>
              <a:latin typeface="+mn-lt"/>
            </a:rPr>
            <a:t> 18 Apex Business Village, Cramlington, Northumberland, NE23 7BF </a:t>
          </a:r>
          <a:endParaRPr lang="en-GB" sz="105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10</xdr:col>
      <xdr:colOff>711051</xdr:colOff>
      <xdr:row>41</xdr:row>
      <xdr:rowOff>3595</xdr:rowOff>
    </xdr:from>
    <xdr:to>
      <xdr:col>11</xdr:col>
      <xdr:colOff>159545</xdr:colOff>
      <xdr:row>42</xdr:row>
      <xdr:rowOff>180974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83076" y="6747295"/>
          <a:ext cx="343844" cy="367879"/>
        </a:xfrm>
        <a:prstGeom prst="ellipse">
          <a:avLst/>
        </a:prstGeom>
        <a:solidFill>
          <a:srgbClr val="B83D97"/>
        </a:solidFill>
        <a:ln>
          <a:solidFill>
            <a:srgbClr val="B83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140804</xdr:colOff>
      <xdr:row>41</xdr:row>
      <xdr:rowOff>66261</xdr:rowOff>
    </xdr:from>
    <xdr:to>
      <xdr:col>11</xdr:col>
      <xdr:colOff>24848</xdr:colOff>
      <xdr:row>42</xdr:row>
      <xdr:rowOff>124239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7261" y="6816587"/>
          <a:ext cx="5251174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bg1"/>
              </a:solidFill>
            </a:rPr>
            <a:t>For further information</a:t>
          </a:r>
          <a:r>
            <a:rPr lang="en-GB" sz="1100" b="1" baseline="0">
              <a:solidFill>
                <a:schemeClr val="bg1"/>
              </a:solidFill>
            </a:rPr>
            <a:t> please contact Sales Team on  0191 250 1550</a:t>
          </a:r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813288</xdr:colOff>
      <xdr:row>7</xdr:row>
      <xdr:rowOff>27214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45269" cy="1360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136071</xdr:rowOff>
    </xdr:from>
    <xdr:to>
      <xdr:col>8</xdr:col>
      <xdr:colOff>353786</xdr:colOff>
      <xdr:row>5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9357" y="326571"/>
          <a:ext cx="3891643" cy="625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600">
              <a:solidFill>
                <a:schemeClr val="bg1"/>
              </a:solidFill>
              <a:latin typeface="+mj-lt"/>
            </a:rPr>
            <a:t>Lease Quotation</a:t>
          </a:r>
        </a:p>
      </xdr:txBody>
    </xdr:sp>
    <xdr:clientData/>
  </xdr:twoCellAnchor>
  <xdr:twoCellAnchor editAs="oneCell">
    <xdr:from>
      <xdr:col>8</xdr:col>
      <xdr:colOff>687011</xdr:colOff>
      <xdr:row>0</xdr:row>
      <xdr:rowOff>50568</xdr:rowOff>
    </xdr:from>
    <xdr:to>
      <xdr:col>11</xdr:col>
      <xdr:colOff>261222</xdr:colOff>
      <xdr:row>5</xdr:row>
      <xdr:rowOff>8284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126" y="50568"/>
          <a:ext cx="1413269" cy="910216"/>
        </a:xfrm>
        <a:prstGeom prst="rect">
          <a:avLst/>
        </a:prstGeom>
      </xdr:spPr>
    </xdr:pic>
    <xdr:clientData/>
  </xdr:twoCellAnchor>
  <xdr:twoCellAnchor>
    <xdr:from>
      <xdr:col>2</xdr:col>
      <xdr:colOff>161193</xdr:colOff>
      <xdr:row>50</xdr:row>
      <xdr:rowOff>146538</xdr:rowOff>
    </xdr:from>
    <xdr:to>
      <xdr:col>10</xdr:col>
      <xdr:colOff>731228</xdr:colOff>
      <xdr:row>52</xdr:row>
      <xdr:rowOff>106851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7C047217-432B-4A62-AC36-AA8CD9945CCC}"/>
            </a:ext>
          </a:extLst>
        </xdr:cNvPr>
        <xdr:cNvSpPr>
          <a:spLocks noChangeArrowheads="1"/>
        </xdr:cNvSpPr>
      </xdr:nvSpPr>
      <xdr:spPr bwMode="auto">
        <a:xfrm>
          <a:off x="1077058" y="8616461"/>
          <a:ext cx="5039458" cy="341313"/>
        </a:xfrm>
        <a:prstGeom prst="rect">
          <a:avLst/>
        </a:prstGeom>
        <a:noFill/>
        <a:ln w="19050" algn="in">
          <a:solidFill>
            <a:srgbClr val="AABA3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EEECE1">
                    <a:alpha val="0"/>
                  </a:srgbClr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Calibri"/>
            </a:rPr>
            <a:t>All figures are subject to formal credit acceptance. The initial rental + vat is payable on inception of the agreement and further rentals  + vat are payable at the frequency detailed above. Our Terms of Business  document can be viewed on our website.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GB" sz="105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8</xdr:col>
      <xdr:colOff>212481</xdr:colOff>
      <xdr:row>6</xdr:row>
      <xdr:rowOff>153278</xdr:rowOff>
    </xdr:from>
    <xdr:to>
      <xdr:col>12</xdr:col>
      <xdr:colOff>593481</xdr:colOff>
      <xdr:row>10</xdr:row>
      <xdr:rowOff>175928</xdr:rowOff>
    </xdr:to>
    <xdr:pic>
      <xdr:nvPicPr>
        <xdr:cNvPr id="13" name="Picture 12" descr="Select Contract Furniture ">
          <a:extLst>
            <a:ext uri="{FF2B5EF4-FFF2-40B4-BE49-F238E27FC236}">
              <a16:creationId xmlns:a16="http://schemas.microsoft.com/office/drawing/2014/main" id="{12CF0537-B990-4E16-BB94-70643159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596" y="1296278"/>
          <a:ext cx="2659673" cy="78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2"/>
  <sheetViews>
    <sheetView showGridLines="0" showRowColHeaders="0" tabSelected="1" showRuler="0" view="pageBreakPreview" zoomScale="115" zoomScaleNormal="115" zoomScaleSheetLayoutView="115" workbookViewId="0">
      <selection activeCell="E16" sqref="E16:G16"/>
    </sheetView>
  </sheetViews>
  <sheetFormatPr defaultRowHeight="14.5" x14ac:dyDescent="0.35"/>
  <cols>
    <col min="1" max="1" width="9.1796875" style="2"/>
    <col min="2" max="2" width="4.54296875" style="1" customWidth="1"/>
    <col min="3" max="3" width="23.453125" style="11" customWidth="1"/>
    <col min="4" max="4" width="1" customWidth="1"/>
    <col min="5" max="5" width="13.453125" customWidth="1"/>
    <col min="6" max="6" width="0.81640625" customWidth="1"/>
    <col min="7" max="7" width="13.453125" customWidth="1"/>
    <col min="8" max="8" width="0.7265625" customWidth="1"/>
    <col min="9" max="9" width="13.453125" customWidth="1"/>
    <col min="10" max="10" width="0.7265625" customWidth="1"/>
    <col min="11" max="11" width="13.453125" style="11" customWidth="1"/>
    <col min="12" max="12" width="6.54296875" style="1" customWidth="1"/>
    <col min="13" max="14" width="9.1796875" style="13"/>
    <col min="15" max="15" width="3.7265625" style="14" customWidth="1"/>
    <col min="16" max="16" width="0" style="14" hidden="1" customWidth="1"/>
    <col min="17" max="19" width="9.1796875" style="13"/>
  </cols>
  <sheetData>
    <row r="1" spans="2:19" s="2" customFormat="1" x14ac:dyDescent="0.35">
      <c r="B1" s="29"/>
      <c r="C1" s="29"/>
      <c r="D1" s="30"/>
      <c r="E1" s="30"/>
      <c r="F1" s="30"/>
      <c r="G1" s="30"/>
      <c r="H1" s="30"/>
      <c r="K1" s="1"/>
      <c r="L1" s="1"/>
      <c r="M1" s="13"/>
      <c r="N1" s="13"/>
      <c r="O1" s="14"/>
      <c r="P1" s="14"/>
      <c r="Q1" s="13"/>
      <c r="R1" s="13"/>
      <c r="S1" s="13"/>
    </row>
    <row r="2" spans="2:19" s="2" customFormat="1" x14ac:dyDescent="0.35">
      <c r="B2" s="29"/>
      <c r="C2" s="29"/>
      <c r="D2" s="30"/>
      <c r="E2" s="30"/>
      <c r="F2" s="30"/>
      <c r="G2" s="30"/>
      <c r="H2" s="30"/>
      <c r="K2" s="1"/>
      <c r="L2" s="1"/>
      <c r="M2" s="13"/>
      <c r="N2" s="13"/>
      <c r="O2" s="14"/>
      <c r="P2" s="14"/>
      <c r="Q2" s="13"/>
      <c r="R2" s="13"/>
      <c r="S2" s="13"/>
    </row>
    <row r="3" spans="2:19" s="2" customFormat="1" x14ac:dyDescent="0.35">
      <c r="B3" s="29"/>
      <c r="C3" s="29"/>
      <c r="D3" s="30"/>
      <c r="E3" s="30"/>
      <c r="F3" s="30"/>
      <c r="G3" s="30"/>
      <c r="H3" s="30"/>
      <c r="K3" s="1"/>
      <c r="L3" s="1"/>
      <c r="M3" s="13"/>
      <c r="N3" s="13"/>
      <c r="O3" s="14"/>
      <c r="P3" s="13"/>
      <c r="Q3" s="13"/>
      <c r="R3" s="13"/>
      <c r="S3" s="13"/>
    </row>
    <row r="4" spans="2:19" s="2" customFormat="1" x14ac:dyDescent="0.35">
      <c r="B4" s="29"/>
      <c r="C4" s="29"/>
      <c r="D4" s="30"/>
      <c r="E4" s="30"/>
      <c r="F4" s="30"/>
      <c r="G4" s="30"/>
      <c r="H4" s="30"/>
      <c r="K4" s="1"/>
      <c r="L4" s="1"/>
      <c r="M4" s="13"/>
      <c r="N4" s="13"/>
      <c r="O4" s="14"/>
      <c r="P4" s="13"/>
      <c r="Q4" s="13"/>
      <c r="R4" s="13"/>
      <c r="S4" s="13"/>
    </row>
    <row r="5" spans="2:19" s="2" customFormat="1" x14ac:dyDescent="0.35">
      <c r="B5" s="29"/>
      <c r="C5" s="29"/>
      <c r="D5" s="30"/>
      <c r="E5" s="30"/>
      <c r="F5" s="30"/>
      <c r="G5" s="30"/>
      <c r="H5" s="30"/>
      <c r="K5" s="1"/>
      <c r="L5" s="1"/>
      <c r="M5" s="13"/>
      <c r="N5" s="13"/>
      <c r="O5" s="14"/>
      <c r="P5" s="14"/>
      <c r="Q5" s="13"/>
      <c r="R5" s="13"/>
      <c r="S5" s="13"/>
    </row>
    <row r="6" spans="2:19" s="2" customFormat="1" x14ac:dyDescent="0.35">
      <c r="B6" s="29"/>
      <c r="C6" s="29"/>
      <c r="D6" s="30"/>
      <c r="E6" s="30"/>
      <c r="F6" s="30"/>
      <c r="G6" s="30"/>
      <c r="H6" s="30"/>
      <c r="K6" s="1"/>
      <c r="L6" s="1"/>
      <c r="M6" s="13"/>
      <c r="N6" s="13"/>
      <c r="O6" s="14"/>
      <c r="P6" s="14"/>
      <c r="Q6" s="13"/>
      <c r="R6" s="13"/>
      <c r="S6" s="13"/>
    </row>
    <row r="7" spans="2:19" s="2" customFormat="1" x14ac:dyDescent="0.35">
      <c r="B7" s="29"/>
      <c r="C7" s="29"/>
      <c r="D7" s="30"/>
      <c r="E7" s="30"/>
      <c r="F7" s="30"/>
      <c r="G7" s="30"/>
      <c r="H7" s="30"/>
      <c r="K7" s="1"/>
      <c r="L7" s="1"/>
      <c r="M7" s="13"/>
      <c r="N7" s="13"/>
      <c r="O7" s="14"/>
      <c r="P7" s="14"/>
      <c r="Q7" s="13"/>
      <c r="R7" s="13"/>
      <c r="S7" s="13"/>
    </row>
    <row r="8" spans="2:19" s="2" customFormat="1" x14ac:dyDescent="0.35">
      <c r="B8" s="1"/>
      <c r="C8"/>
      <c r="K8" s="1"/>
      <c r="L8" s="1"/>
      <c r="M8" s="13"/>
      <c r="N8" s="13"/>
      <c r="O8" s="14"/>
      <c r="P8" s="14"/>
      <c r="Q8" s="13"/>
      <c r="R8" s="13"/>
      <c r="S8" s="13"/>
    </row>
    <row r="9" spans="2:19" s="2" customFormat="1" x14ac:dyDescent="0.35">
      <c r="B9" s="1"/>
      <c r="C9" s="1"/>
      <c r="E9"/>
      <c r="G9" s="46" t="s">
        <v>42</v>
      </c>
      <c r="I9"/>
      <c r="K9" s="1"/>
      <c r="L9" s="1"/>
      <c r="M9" s="13"/>
      <c r="N9" s="13"/>
      <c r="O9" s="14"/>
      <c r="P9" s="14" t="s">
        <v>0</v>
      </c>
      <c r="Q9" s="13"/>
      <c r="R9" s="13"/>
      <c r="S9" s="13"/>
    </row>
    <row r="10" spans="2:19" s="2" customFormat="1" x14ac:dyDescent="0.35">
      <c r="B10" s="1"/>
      <c r="C10" s="1"/>
      <c r="K10" s="1"/>
      <c r="L10" s="1"/>
      <c r="M10" s="13"/>
      <c r="N10" s="13"/>
      <c r="O10" s="14"/>
      <c r="P10" s="14" t="s">
        <v>1</v>
      </c>
      <c r="Q10" s="13"/>
      <c r="R10" s="13"/>
      <c r="S10" s="13"/>
    </row>
    <row r="11" spans="2:19" s="2" customFormat="1" x14ac:dyDescent="0.35">
      <c r="B11" s="1"/>
      <c r="C11" s="1"/>
      <c r="K11" s="1"/>
      <c r="L11" s="1"/>
      <c r="M11" s="13"/>
      <c r="N11" s="13"/>
      <c r="O11" s="14"/>
      <c r="P11" s="14"/>
      <c r="Q11" s="13"/>
      <c r="R11" s="13"/>
      <c r="S11" s="13"/>
    </row>
    <row r="12" spans="2:19" ht="15" customHeight="1" x14ac:dyDescent="0.35">
      <c r="C12" s="3" t="s">
        <v>2</v>
      </c>
      <c r="D12" s="2"/>
      <c r="E12" s="47"/>
      <c r="F12" s="48"/>
      <c r="G12" s="48"/>
      <c r="H12" s="48"/>
      <c r="I12" s="48"/>
      <c r="J12" s="48"/>
      <c r="K12" s="49"/>
    </row>
    <row r="13" spans="2:19" ht="5.15" customHeight="1" x14ac:dyDescent="0.35">
      <c r="C13" s="4"/>
      <c r="D13" s="2"/>
      <c r="E13" s="2"/>
      <c r="F13" s="2"/>
      <c r="G13" s="2"/>
      <c r="H13" s="2"/>
      <c r="I13" s="2"/>
      <c r="J13" s="2"/>
      <c r="K13" s="1"/>
    </row>
    <row r="14" spans="2:19" x14ac:dyDescent="0.35">
      <c r="C14" s="3" t="s">
        <v>3</v>
      </c>
      <c r="D14" s="2"/>
      <c r="E14" s="15">
        <v>20000</v>
      </c>
      <c r="F14" s="5"/>
      <c r="G14" s="2"/>
      <c r="H14" s="2"/>
      <c r="I14" s="2"/>
      <c r="J14" s="2"/>
      <c r="K14" s="1"/>
    </row>
    <row r="15" spans="2:19" ht="5.15" customHeight="1" x14ac:dyDescent="0.35">
      <c r="C15" s="4"/>
      <c r="D15" s="2"/>
      <c r="F15" s="2"/>
      <c r="G15" s="2"/>
      <c r="H15" s="2"/>
      <c r="I15" s="2"/>
      <c r="J15" s="2"/>
      <c r="K15" s="1"/>
    </row>
    <row r="16" spans="2:19" x14ac:dyDescent="0.35">
      <c r="C16" s="3" t="s">
        <v>4</v>
      </c>
      <c r="D16" s="2"/>
      <c r="E16" s="50" t="s">
        <v>0</v>
      </c>
      <c r="F16" s="51"/>
      <c r="G16" s="52"/>
      <c r="H16" s="2"/>
      <c r="I16" s="2"/>
      <c r="J16" s="2"/>
      <c r="K16" s="1"/>
    </row>
    <row r="17" spans="2:19" ht="5.15" customHeight="1" x14ac:dyDescent="0.35">
      <c r="C17" s="4"/>
      <c r="D17" s="2"/>
      <c r="E17" s="2"/>
      <c r="F17" s="2"/>
      <c r="G17" s="2"/>
      <c r="H17" s="2"/>
      <c r="I17" s="2"/>
      <c r="J17" s="2"/>
      <c r="K17" s="1"/>
    </row>
    <row r="18" spans="2:19" x14ac:dyDescent="0.35">
      <c r="C18" s="3" t="s">
        <v>5</v>
      </c>
      <c r="E18" s="6" t="s">
        <v>6</v>
      </c>
      <c r="F18" s="7"/>
      <c r="G18" s="6" t="s">
        <v>7</v>
      </c>
      <c r="H18" s="7"/>
      <c r="I18" s="6" t="s">
        <v>8</v>
      </c>
      <c r="J18" s="7"/>
      <c r="K18" s="36" t="s">
        <v>9</v>
      </c>
    </row>
    <row r="19" spans="2:19" ht="5.15" customHeight="1" x14ac:dyDescent="0.35">
      <c r="C19" s="4"/>
      <c r="D19" s="2"/>
      <c r="E19" s="2"/>
      <c r="F19" s="2"/>
      <c r="G19" s="2"/>
      <c r="H19" s="2"/>
      <c r="I19" s="2"/>
      <c r="J19" s="2"/>
      <c r="K19" s="1"/>
    </row>
    <row r="20" spans="2:19" x14ac:dyDescent="0.35">
      <c r="C20" s="3" t="s">
        <v>10</v>
      </c>
      <c r="D20" s="2"/>
      <c r="E20" s="8">
        <f>IF(E16="Established Business ",E67,IF(E16="New Start Business ",E81,0))</f>
        <v>993</v>
      </c>
      <c r="F20" s="9"/>
      <c r="G20" s="8">
        <f>IF(E16="Established Business ",G67,IF(E16="New Start Business ",G81,0))</f>
        <v>696</v>
      </c>
      <c r="H20" s="9"/>
      <c r="I20" s="8">
        <f>IF(E16="Established Business ",I67,IF(E16="New Start Business ",I81,0))</f>
        <v>548.20000000000005</v>
      </c>
      <c r="J20" s="9"/>
      <c r="K20" s="37">
        <f>IF(E16="Established Business ",K67,IF(E16="New Start Business ",K81,0))</f>
        <v>460.2</v>
      </c>
    </row>
    <row r="21" spans="2:19" ht="5.15" customHeight="1" x14ac:dyDescent="0.35">
      <c r="C21" s="4"/>
      <c r="D21" s="2"/>
      <c r="E21" s="9"/>
      <c r="F21" s="9"/>
      <c r="G21" s="9"/>
      <c r="H21" s="9"/>
      <c r="I21" s="9"/>
      <c r="J21" s="9"/>
      <c r="K21" s="10"/>
    </row>
    <row r="22" spans="2:19" x14ac:dyDescent="0.35">
      <c r="C22" s="3" t="s">
        <v>11</v>
      </c>
      <c r="D22" s="2"/>
      <c r="E22" s="8">
        <f>SUM(E20*12/52)</f>
        <v>229.15384615384616</v>
      </c>
      <c r="F22" s="9"/>
      <c r="G22" s="8">
        <f>SUM(G20*12/52)</f>
        <v>160.61538461538461</v>
      </c>
      <c r="H22" s="9"/>
      <c r="I22" s="8">
        <f>SUM(I20*12/52)</f>
        <v>126.50769230769232</v>
      </c>
      <c r="J22" s="9"/>
      <c r="K22" s="37">
        <f>SUM(K20*12/52)</f>
        <v>106.19999999999999</v>
      </c>
    </row>
    <row r="23" spans="2:19" ht="5.15" customHeight="1" x14ac:dyDescent="0.35">
      <c r="C23" s="4"/>
      <c r="D23" s="2"/>
      <c r="E23" s="9"/>
      <c r="F23" s="9"/>
      <c r="G23" s="9"/>
      <c r="H23" s="9"/>
      <c r="I23" s="9"/>
      <c r="J23" s="9"/>
      <c r="K23" s="10"/>
    </row>
    <row r="24" spans="2:19" x14ac:dyDescent="0.35">
      <c r="C24" s="3" t="s">
        <v>12</v>
      </c>
      <c r="D24" s="2"/>
      <c r="E24" s="8">
        <f>SUM(E20*24/100*20)</f>
        <v>4766.3999999999996</v>
      </c>
      <c r="F24" s="9"/>
      <c r="G24" s="8">
        <f>SUM(G20*36/100*20)</f>
        <v>5011.2</v>
      </c>
      <c r="H24" s="9"/>
      <c r="I24" s="8">
        <f>SUM(I20*48/100*20)</f>
        <v>5262.72</v>
      </c>
      <c r="J24" s="9"/>
      <c r="K24" s="37">
        <f>SUM(K20*60/100*20)</f>
        <v>5522.4</v>
      </c>
    </row>
    <row r="25" spans="2:19" ht="5.15" customHeight="1" x14ac:dyDescent="0.35">
      <c r="C25" s="4"/>
      <c r="D25" s="2"/>
      <c r="E25" s="9"/>
      <c r="F25" s="9"/>
      <c r="G25" s="9"/>
      <c r="H25" s="9"/>
      <c r="I25" s="9"/>
      <c r="J25" s="9"/>
      <c r="K25" s="10"/>
    </row>
    <row r="26" spans="2:19" x14ac:dyDescent="0.35">
      <c r="C26" s="3" t="s">
        <v>13</v>
      </c>
      <c r="D26" s="2"/>
      <c r="E26" s="8">
        <f>SUM(E20*24-E24)</f>
        <v>19065.599999999999</v>
      </c>
      <c r="F26" s="9"/>
      <c r="G26" s="8">
        <f>SUM(G20*36-G24)</f>
        <v>20044.8</v>
      </c>
      <c r="H26" s="9"/>
      <c r="I26" s="8">
        <f>SUM(I20*48-I24)</f>
        <v>21050.880000000001</v>
      </c>
      <c r="J26" s="9"/>
      <c r="K26" s="37">
        <f>SUM(K20*60-K24)</f>
        <v>22089.599999999999</v>
      </c>
    </row>
    <row r="27" spans="2:19" ht="5.15" customHeight="1" x14ac:dyDescent="0.35">
      <c r="D27" s="2"/>
      <c r="E27" s="2"/>
      <c r="F27" s="2"/>
      <c r="G27" s="2"/>
      <c r="H27" s="2"/>
      <c r="I27" s="2"/>
      <c r="J27" s="2"/>
      <c r="K27" s="1"/>
    </row>
    <row r="28" spans="2:19" x14ac:dyDescent="0.35">
      <c r="C28" s="53"/>
      <c r="D28" s="54"/>
      <c r="E28" s="54"/>
      <c r="F28" s="54"/>
      <c r="G28" s="54"/>
      <c r="H28" s="54"/>
      <c r="I28" s="54"/>
      <c r="J28" s="54"/>
      <c r="K28" s="54"/>
    </row>
    <row r="29" spans="2:19" s="2" customFormat="1" x14ac:dyDescent="0.35">
      <c r="B29" s="1"/>
      <c r="C29" s="54"/>
      <c r="D29" s="54"/>
      <c r="E29" s="54"/>
      <c r="F29" s="54"/>
      <c r="G29" s="54"/>
      <c r="H29" s="54"/>
      <c r="I29" s="54"/>
      <c r="J29" s="54"/>
      <c r="K29" s="54"/>
      <c r="L29" s="1"/>
      <c r="M29" s="13"/>
      <c r="N29" s="13"/>
      <c r="O29" s="14"/>
      <c r="P29" s="14"/>
      <c r="Q29" s="13"/>
      <c r="R29" s="13"/>
      <c r="S29" s="13"/>
    </row>
    <row r="30" spans="2:19" s="2" customFormat="1" x14ac:dyDescent="0.35">
      <c r="B30" s="1"/>
      <c r="C30" s="54"/>
      <c r="D30" s="54"/>
      <c r="E30" s="54"/>
      <c r="F30" s="54"/>
      <c r="G30" s="54"/>
      <c r="H30" s="54"/>
      <c r="I30" s="54"/>
      <c r="J30" s="54"/>
      <c r="K30" s="54"/>
      <c r="L30" s="1"/>
      <c r="M30" s="13"/>
      <c r="N30" s="13"/>
      <c r="O30" s="14"/>
      <c r="P30" s="14"/>
      <c r="Q30" s="13"/>
      <c r="R30" s="13"/>
      <c r="S30" s="13"/>
    </row>
    <row r="31" spans="2:19" x14ac:dyDescent="0.35">
      <c r="C31" s="3" t="s">
        <v>14</v>
      </c>
      <c r="D31" s="2"/>
      <c r="E31" s="2"/>
      <c r="F31" s="2"/>
      <c r="G31" s="2"/>
      <c r="H31" s="2"/>
      <c r="I31" s="2"/>
      <c r="J31" s="2"/>
      <c r="K31" s="1"/>
    </row>
    <row r="32" spans="2:19" s="2" customFormat="1" x14ac:dyDescent="0.35">
      <c r="B32" s="1"/>
      <c r="C32" s="12" t="s">
        <v>15</v>
      </c>
      <c r="K32" s="1"/>
      <c r="L32" s="1"/>
      <c r="M32" s="13"/>
      <c r="N32" s="13"/>
      <c r="O32" s="14"/>
      <c r="P32" s="14"/>
      <c r="Q32" s="13"/>
      <c r="R32" s="13"/>
      <c r="S32" s="13"/>
    </row>
    <row r="33" spans="2:19" s="2" customFormat="1" x14ac:dyDescent="0.35">
      <c r="B33" s="1"/>
      <c r="C33" s="32" t="s">
        <v>16</v>
      </c>
      <c r="D33" s="35"/>
      <c r="E33" s="35"/>
      <c r="F33" s="35"/>
      <c r="G33" s="34" t="s">
        <v>31</v>
      </c>
      <c r="K33" s="1"/>
      <c r="L33" s="1"/>
      <c r="M33" s="13"/>
      <c r="N33" s="13"/>
      <c r="O33" s="14"/>
      <c r="P33" s="14"/>
      <c r="Q33" s="13"/>
      <c r="R33" s="13"/>
      <c r="S33" s="13"/>
    </row>
    <row r="34" spans="2:19" s="2" customFormat="1" x14ac:dyDescent="0.35">
      <c r="B34" s="1"/>
      <c r="C34" s="33" t="s">
        <v>17</v>
      </c>
      <c r="D34" s="35"/>
      <c r="E34" s="35"/>
      <c r="F34" s="35"/>
      <c r="G34" s="35" t="s">
        <v>32</v>
      </c>
      <c r="K34" s="1"/>
      <c r="L34" s="1"/>
      <c r="M34" s="13"/>
      <c r="N34" s="13"/>
      <c r="O34" s="14"/>
      <c r="P34" s="14"/>
      <c r="Q34" s="13"/>
      <c r="R34" s="13"/>
      <c r="S34" s="13"/>
    </row>
    <row r="35" spans="2:19" s="2" customFormat="1" x14ac:dyDescent="0.35">
      <c r="B35" s="1"/>
      <c r="C35" s="33"/>
      <c r="D35" s="35"/>
      <c r="E35" s="35"/>
      <c r="F35" s="35"/>
      <c r="G35" s="35"/>
      <c r="K35" s="1"/>
      <c r="L35" s="1"/>
      <c r="M35" s="13"/>
      <c r="N35" s="13"/>
      <c r="O35" s="14"/>
      <c r="P35" s="14"/>
      <c r="Q35" s="13"/>
      <c r="R35" s="13"/>
      <c r="S35" s="13"/>
    </row>
    <row r="36" spans="2:19" s="2" customFormat="1" x14ac:dyDescent="0.35">
      <c r="B36" s="1"/>
      <c r="C36" s="32" t="s">
        <v>18</v>
      </c>
      <c r="D36" s="35"/>
      <c r="E36" s="35"/>
      <c r="F36" s="35"/>
      <c r="G36" s="34" t="s">
        <v>33</v>
      </c>
      <c r="K36" s="1"/>
      <c r="L36" s="1"/>
      <c r="M36" s="13"/>
      <c r="N36" s="13"/>
      <c r="O36" s="14"/>
      <c r="P36" s="14"/>
      <c r="Q36" s="13"/>
      <c r="R36" s="13"/>
      <c r="S36" s="13"/>
    </row>
    <row r="37" spans="2:19" s="2" customFormat="1" x14ac:dyDescent="0.35">
      <c r="B37" s="1"/>
      <c r="C37" s="33" t="s">
        <v>19</v>
      </c>
      <c r="D37" s="35"/>
      <c r="E37" s="35"/>
      <c r="F37" s="35"/>
      <c r="G37" s="35" t="s">
        <v>34</v>
      </c>
      <c r="K37" s="1"/>
      <c r="L37" s="1"/>
      <c r="M37" s="13"/>
      <c r="N37" s="13"/>
      <c r="O37" s="14"/>
      <c r="P37" s="14"/>
      <c r="Q37" s="13"/>
      <c r="R37" s="13"/>
      <c r="S37" s="13"/>
    </row>
    <row r="38" spans="2:19" s="2" customFormat="1" x14ac:dyDescent="0.35">
      <c r="B38" s="1"/>
      <c r="C38" s="33"/>
      <c r="D38" s="35"/>
      <c r="E38" s="35"/>
      <c r="F38" s="35"/>
      <c r="G38" s="35"/>
      <c r="K38" s="1"/>
      <c r="L38" s="1"/>
      <c r="M38" s="13"/>
      <c r="N38" s="13"/>
      <c r="O38" s="14"/>
      <c r="P38" s="14"/>
      <c r="Q38" s="13"/>
      <c r="R38" s="13"/>
      <c r="S38" s="13"/>
    </row>
    <row r="39" spans="2:19" s="2" customFormat="1" x14ac:dyDescent="0.35">
      <c r="B39" s="1"/>
      <c r="C39" s="32" t="s">
        <v>20</v>
      </c>
      <c r="D39" s="35"/>
      <c r="E39" s="35"/>
      <c r="F39" s="35"/>
      <c r="G39" s="34" t="s">
        <v>35</v>
      </c>
      <c r="K39" s="1"/>
      <c r="L39" s="1"/>
      <c r="M39" s="13"/>
      <c r="N39" s="13"/>
      <c r="O39" s="14"/>
      <c r="P39" s="14"/>
      <c r="Q39" s="13"/>
      <c r="R39" s="13"/>
      <c r="S39" s="13"/>
    </row>
    <row r="40" spans="2:19" s="2" customFormat="1" x14ac:dyDescent="0.35">
      <c r="B40" s="1"/>
      <c r="C40" s="33" t="s">
        <v>21</v>
      </c>
      <c r="D40" s="35"/>
      <c r="E40" s="35"/>
      <c r="F40" s="35"/>
      <c r="G40" s="35" t="s">
        <v>36</v>
      </c>
      <c r="K40" s="1"/>
      <c r="L40" s="1"/>
      <c r="M40" s="13"/>
      <c r="N40" s="13"/>
      <c r="O40" s="14"/>
      <c r="P40" s="14"/>
      <c r="Q40" s="13"/>
      <c r="R40" s="13"/>
      <c r="S40" s="13"/>
    </row>
    <row r="41" spans="2:19" s="2" customFormat="1" x14ac:dyDescent="0.35">
      <c r="B41" s="1"/>
      <c r="C41" s="1"/>
      <c r="K41" s="1"/>
      <c r="L41" s="1"/>
      <c r="M41" s="13"/>
      <c r="N41" s="13"/>
      <c r="O41" s="14"/>
      <c r="P41" s="14"/>
      <c r="Q41" s="13"/>
      <c r="R41" s="13"/>
      <c r="S41" s="13"/>
    </row>
    <row r="42" spans="2:19" s="2" customFormat="1" x14ac:dyDescent="0.3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1"/>
      <c r="M42" s="13"/>
      <c r="N42" s="13"/>
      <c r="O42" s="14"/>
      <c r="P42" s="14"/>
      <c r="Q42" s="13"/>
      <c r="R42" s="13"/>
      <c r="S42" s="13"/>
    </row>
    <row r="43" spans="2:19" s="2" customFormat="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"/>
      <c r="M43" s="13"/>
      <c r="N43" s="13"/>
      <c r="O43" s="14"/>
      <c r="P43" s="14"/>
      <c r="Q43" s="13"/>
      <c r="R43" s="13"/>
      <c r="S43" s="13"/>
    </row>
    <row r="44" spans="2:19" s="2" customFormat="1" x14ac:dyDescent="0.35">
      <c r="B44" s="1"/>
      <c r="C44" s="1"/>
      <c r="K44" s="1"/>
      <c r="L44" s="1"/>
      <c r="M44" s="13"/>
      <c r="N44" s="13"/>
      <c r="O44" s="14"/>
      <c r="P44" s="14"/>
      <c r="Q44" s="13"/>
      <c r="R44" s="13"/>
      <c r="S44" s="13"/>
    </row>
    <row r="45" spans="2:19" s="2" customFormat="1" x14ac:dyDescent="0.35">
      <c r="B45" s="1"/>
      <c r="C45" s="1"/>
      <c r="K45" s="1"/>
      <c r="L45" s="1"/>
      <c r="M45" s="13"/>
      <c r="N45" s="13"/>
      <c r="O45" s="14"/>
      <c r="P45" s="14"/>
      <c r="Q45" s="13"/>
      <c r="R45" s="13"/>
      <c r="S45" s="13"/>
    </row>
    <row r="46" spans="2:19" s="2" customFormat="1" x14ac:dyDescent="0.35">
      <c r="B46" s="1"/>
      <c r="C46" s="1"/>
      <c r="K46" s="1"/>
      <c r="L46" s="1"/>
      <c r="M46" s="13"/>
      <c r="N46" s="13"/>
      <c r="O46" s="14"/>
      <c r="P46" s="14"/>
      <c r="Q46" s="13"/>
      <c r="R46" s="13"/>
      <c r="S46" s="13"/>
    </row>
    <row r="47" spans="2:19" s="2" customFormat="1" x14ac:dyDescent="0.35">
      <c r="B47" s="1"/>
      <c r="C47" s="1"/>
      <c r="K47" s="1"/>
      <c r="L47" s="1"/>
      <c r="M47" s="13"/>
      <c r="N47" s="13"/>
      <c r="O47" s="14"/>
      <c r="P47" s="14"/>
      <c r="Q47" s="13"/>
      <c r="R47" s="13"/>
      <c r="S47" s="13"/>
    </row>
    <row r="48" spans="2:19" s="2" customFormat="1" x14ac:dyDescent="0.35">
      <c r="B48" s="27"/>
      <c r="C48" s="27"/>
      <c r="D48" s="28"/>
      <c r="E48" s="28"/>
      <c r="F48" s="28"/>
      <c r="G48" s="28"/>
      <c r="H48" s="28"/>
      <c r="I48" s="28"/>
      <c r="J48" s="28"/>
      <c r="K48" s="27"/>
      <c r="L48" s="27"/>
      <c r="M48" s="13"/>
      <c r="N48" s="13"/>
      <c r="O48" s="14"/>
      <c r="P48" s="14"/>
      <c r="Q48" s="13"/>
      <c r="R48" s="13"/>
      <c r="S48" s="13"/>
    </row>
    <row r="49" spans="1:19" s="2" customFormat="1" x14ac:dyDescent="0.3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3"/>
      <c r="N49" s="13"/>
      <c r="O49" s="14"/>
      <c r="P49" s="14"/>
      <c r="Q49" s="13"/>
      <c r="R49" s="13"/>
      <c r="S49" s="13"/>
    </row>
    <row r="50" spans="1:19" s="2" customFormat="1" x14ac:dyDescent="0.3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3"/>
      <c r="N50" s="13"/>
      <c r="O50" s="14"/>
      <c r="P50" s="14"/>
      <c r="Q50" s="13"/>
      <c r="R50" s="13"/>
      <c r="S50" s="13"/>
    </row>
    <row r="51" spans="1:19" s="2" customFormat="1" x14ac:dyDescent="0.35">
      <c r="A51" s="1"/>
      <c r="B51" s="1"/>
      <c r="C51" s="1"/>
      <c r="D51" s="1"/>
      <c r="E51" s="1"/>
      <c r="F51" s="1"/>
      <c r="G51" s="1"/>
      <c r="H51" s="1"/>
      <c r="I51" s="1"/>
      <c r="J51" s="44"/>
      <c r="K51" s="44"/>
      <c r="L51" s="1"/>
      <c r="M51" s="13"/>
      <c r="N51" s="13"/>
      <c r="O51" s="14"/>
      <c r="P51" s="14"/>
      <c r="Q51" s="13"/>
      <c r="R51" s="13"/>
      <c r="S51" s="13"/>
    </row>
    <row r="52" spans="1:19" s="2" customForma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3"/>
      <c r="O52" s="14"/>
      <c r="P52" s="14"/>
      <c r="Q52" s="13"/>
      <c r="R52" s="13"/>
      <c r="S52" s="13"/>
    </row>
    <row r="53" spans="1:19" s="2" customForma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3"/>
      <c r="O53" s="14"/>
      <c r="P53" s="14"/>
      <c r="Q53" s="13"/>
      <c r="R53" s="13"/>
      <c r="S53" s="13"/>
    </row>
    <row r="54" spans="1:19" s="2" customForma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4"/>
      <c r="P54" s="14"/>
      <c r="Q54" s="13"/>
      <c r="R54" s="13"/>
      <c r="S54" s="13"/>
    </row>
    <row r="55" spans="1:19" s="2" customFormat="1" x14ac:dyDescent="0.35">
      <c r="B55" s="1"/>
      <c r="C55" s="1"/>
      <c r="K55" s="1"/>
      <c r="L55" s="1"/>
      <c r="M55" s="13"/>
      <c r="N55" s="13"/>
      <c r="O55" s="14"/>
      <c r="P55" s="14"/>
      <c r="Q55" s="13"/>
      <c r="R55" s="13"/>
      <c r="S55" s="13"/>
    </row>
    <row r="56" spans="1:19" s="2" customFormat="1" x14ac:dyDescent="0.35">
      <c r="B56" s="1"/>
      <c r="C56" s="1"/>
      <c r="K56" s="1"/>
      <c r="L56" s="1"/>
      <c r="M56" s="13"/>
      <c r="N56" s="13"/>
      <c r="O56" s="14"/>
      <c r="P56" s="14"/>
      <c r="Q56" s="13"/>
      <c r="R56" s="13"/>
      <c r="S56" s="13"/>
    </row>
    <row r="57" spans="1:19" s="2" customFormat="1" x14ac:dyDescent="0.35">
      <c r="B57" s="1"/>
      <c r="C57" s="45"/>
      <c r="K57" s="1"/>
      <c r="L57" s="1"/>
      <c r="M57" s="13"/>
      <c r="N57" s="13"/>
      <c r="O57" s="14"/>
      <c r="P57" s="14"/>
      <c r="Q57" s="13"/>
      <c r="R57" s="13"/>
      <c r="S57" s="13"/>
    </row>
    <row r="58" spans="1:19" s="2" customFormat="1" x14ac:dyDescent="0.35">
      <c r="B58" s="1"/>
      <c r="C58" s="1"/>
      <c r="K58" s="1"/>
      <c r="L58" s="1"/>
      <c r="M58" s="13"/>
      <c r="N58" s="13"/>
      <c r="O58" s="14"/>
      <c r="P58" s="14"/>
      <c r="Q58" s="13"/>
      <c r="R58" s="13"/>
      <c r="S58" s="13"/>
    </row>
    <row r="59" spans="1:19" s="2" customFormat="1" x14ac:dyDescent="0.35">
      <c r="B59" s="1"/>
      <c r="C59" s="1"/>
      <c r="K59" s="1"/>
      <c r="L59" s="1"/>
      <c r="M59" s="13"/>
      <c r="N59" s="13"/>
      <c r="O59" s="14"/>
      <c r="P59" s="14"/>
      <c r="Q59" s="13"/>
      <c r="R59" s="13"/>
      <c r="S59" s="13"/>
    </row>
    <row r="60" spans="1:19" s="2" customFormat="1" x14ac:dyDescent="0.35">
      <c r="B60" s="1"/>
      <c r="C60" s="1"/>
      <c r="K60" s="1"/>
      <c r="L60" s="1"/>
      <c r="M60" s="13"/>
      <c r="N60" s="13"/>
      <c r="O60" s="14"/>
      <c r="P60" s="14"/>
      <c r="Q60" s="13"/>
      <c r="R60" s="13"/>
      <c r="S60" s="13"/>
    </row>
    <row r="61" spans="1:19" s="18" customFormat="1" x14ac:dyDescent="0.35">
      <c r="A61" s="19"/>
      <c r="B61" s="16"/>
      <c r="C61" s="17"/>
      <c r="K61" s="17"/>
      <c r="L61" s="16"/>
      <c r="M61" s="20"/>
      <c r="N61" s="20"/>
      <c r="O61" s="21"/>
      <c r="P61" s="21"/>
      <c r="Q61" s="20"/>
      <c r="R61" s="20"/>
      <c r="S61" s="20"/>
    </row>
    <row r="62" spans="1:19" s="18" customFormat="1" x14ac:dyDescent="0.35">
      <c r="A62" s="19"/>
      <c r="B62" s="16"/>
      <c r="C62" s="17"/>
      <c r="K62" s="17"/>
      <c r="L62" s="16"/>
      <c r="M62" s="20"/>
      <c r="N62" s="20"/>
      <c r="O62" s="21"/>
      <c r="P62" s="21"/>
      <c r="Q62" s="20"/>
      <c r="R62" s="20"/>
      <c r="S62" s="20"/>
    </row>
    <row r="63" spans="1:19" s="18" customFormat="1" x14ac:dyDescent="0.35">
      <c r="A63" s="19"/>
      <c r="B63" s="16"/>
      <c r="C63" s="17"/>
      <c r="K63" s="17"/>
      <c r="L63" s="16"/>
      <c r="M63" s="20"/>
      <c r="N63" s="20"/>
      <c r="O63" s="21"/>
      <c r="P63" s="21"/>
      <c r="Q63" s="20"/>
      <c r="R63" s="20"/>
      <c r="S63" s="20"/>
    </row>
    <row r="64" spans="1:19" s="18" customFormat="1" x14ac:dyDescent="0.35">
      <c r="A64" s="19"/>
      <c r="B64" s="16"/>
      <c r="C64" s="17"/>
      <c r="K64" s="17"/>
      <c r="L64" s="16"/>
      <c r="M64" s="20"/>
      <c r="N64" s="20"/>
      <c r="O64" s="21"/>
      <c r="P64" s="21"/>
      <c r="Q64" s="20"/>
      <c r="R64" s="20"/>
      <c r="S64" s="20"/>
    </row>
    <row r="65" spans="1:19" s="18" customFormat="1" x14ac:dyDescent="0.35">
      <c r="A65" s="19"/>
      <c r="B65" s="16"/>
      <c r="C65" s="17"/>
      <c r="K65" s="17"/>
      <c r="L65" s="16"/>
      <c r="M65" s="20"/>
      <c r="N65" s="20"/>
      <c r="O65" s="21"/>
      <c r="P65" s="21"/>
      <c r="Q65" s="20"/>
      <c r="R65" s="20"/>
      <c r="S65" s="20"/>
    </row>
    <row r="66" spans="1:19" s="18" customFormat="1" hidden="1" x14ac:dyDescent="0.35">
      <c r="A66" s="19"/>
      <c r="B66" s="16"/>
      <c r="C66" s="17"/>
      <c r="K66" s="17"/>
      <c r="L66" s="16"/>
      <c r="M66" s="20"/>
      <c r="N66" s="20"/>
      <c r="O66" s="21"/>
      <c r="P66" s="21"/>
      <c r="Q66" s="20"/>
      <c r="R66" s="20"/>
      <c r="S66" s="20"/>
    </row>
    <row r="67" spans="1:19" s="18" customFormat="1" hidden="1" x14ac:dyDescent="0.35">
      <c r="A67" s="19"/>
      <c r="B67" s="16"/>
      <c r="C67" s="17"/>
      <c r="E67" s="22">
        <f>ROUND(IF(E14&lt;=5000, E70, IF(E14&lt;=10000, E71, IF(E14&lt;=20000, E72, E73))),2)</f>
        <v>993</v>
      </c>
      <c r="F67" s="23"/>
      <c r="G67" s="22">
        <f>ROUND(IF(E14&lt;=5000, G70, IF(E14&lt;=10000, G71, IF(E14&lt;=20000, G72, G73))),2)</f>
        <v>696</v>
      </c>
      <c r="H67" s="23"/>
      <c r="I67" s="23">
        <f>ROUND(IF(E14&lt;=5000, I70, IF(E14&lt;=10000, I71, IF(E14&lt;=25000, I72, I73))),2)</f>
        <v>548.20000000000005</v>
      </c>
      <c r="J67" s="23"/>
      <c r="K67" s="23">
        <f>ROUND(IF(E14&lt;=5000, K70, IF(E14&lt;=10000, K71, IF(E14&lt;=20000, K72, K73))),2)</f>
        <v>460.2</v>
      </c>
      <c r="L67" s="16"/>
      <c r="M67" s="20"/>
      <c r="N67" s="20"/>
      <c r="O67" s="21"/>
      <c r="P67" s="21"/>
      <c r="Q67" s="20"/>
      <c r="R67" s="20"/>
      <c r="S67" s="20"/>
    </row>
    <row r="68" spans="1:19" s="18" customFormat="1" hidden="1" x14ac:dyDescent="0.35">
      <c r="A68" s="19"/>
      <c r="B68" s="16"/>
      <c r="C68" s="17"/>
      <c r="E68" s="22" t="s">
        <v>22</v>
      </c>
      <c r="F68" s="23"/>
      <c r="G68" s="23"/>
      <c r="H68" s="23"/>
      <c r="I68" s="23"/>
      <c r="J68" s="23"/>
      <c r="K68" s="23"/>
      <c r="L68" s="16"/>
      <c r="M68" s="20"/>
      <c r="N68" s="20"/>
      <c r="O68" s="21"/>
      <c r="P68" s="21"/>
      <c r="Q68" s="20"/>
      <c r="R68" s="20"/>
      <c r="S68" s="20"/>
    </row>
    <row r="69" spans="1:19" s="18" customFormat="1" hidden="1" x14ac:dyDescent="0.35">
      <c r="A69" s="19"/>
      <c r="B69" s="16"/>
      <c r="C69" s="24" t="s">
        <v>39</v>
      </c>
      <c r="E69" s="22" t="s">
        <v>23</v>
      </c>
      <c r="F69" s="23"/>
      <c r="G69" s="22" t="s">
        <v>24</v>
      </c>
      <c r="H69" s="23"/>
      <c r="I69" s="23" t="s">
        <v>25</v>
      </c>
      <c r="J69" s="23"/>
      <c r="K69" s="23" t="s">
        <v>26</v>
      </c>
      <c r="L69" s="16"/>
      <c r="M69" s="20"/>
      <c r="N69" s="20"/>
      <c r="O69" s="21"/>
      <c r="P69" s="21"/>
      <c r="Q69" s="20"/>
      <c r="R69" s="20"/>
      <c r="S69" s="20"/>
    </row>
    <row r="70" spans="1:19" s="18" customFormat="1" hidden="1" x14ac:dyDescent="0.35">
      <c r="A70" s="19"/>
      <c r="B70" s="16"/>
      <c r="C70" s="25" t="s">
        <v>38</v>
      </c>
      <c r="E70" s="22">
        <f>SUM(E14*E76/1000)</f>
        <v>1025.4000000000001</v>
      </c>
      <c r="F70" s="23"/>
      <c r="G70" s="22">
        <f>SUM(E14*G76/1000)</f>
        <v>723.4</v>
      </c>
      <c r="H70" s="23"/>
      <c r="I70" s="23">
        <f>SUM(E14*I76/1000)</f>
        <v>573.6</v>
      </c>
      <c r="J70" s="23"/>
      <c r="K70" s="23">
        <f>SUM(E14*K76/1000)</f>
        <v>484.6</v>
      </c>
      <c r="L70" s="16"/>
      <c r="M70" s="20"/>
      <c r="N70" s="20"/>
      <c r="O70" s="21"/>
      <c r="P70" s="21"/>
      <c r="Q70" s="20"/>
      <c r="R70" s="20"/>
      <c r="S70" s="20"/>
    </row>
    <row r="71" spans="1:19" s="18" customFormat="1" hidden="1" x14ac:dyDescent="0.35">
      <c r="A71" s="19"/>
      <c r="B71" s="16"/>
      <c r="C71" s="17" t="s">
        <v>28</v>
      </c>
      <c r="E71" s="22">
        <f>SUM(E14*E77/1000)</f>
        <v>997.4</v>
      </c>
      <c r="F71" s="23"/>
      <c r="G71" s="22">
        <f>SUM(E14*G77/1000)</f>
        <v>703.8</v>
      </c>
      <c r="H71" s="23"/>
      <c r="I71" s="23">
        <f>SUM(E14*I77/1000)</f>
        <v>558</v>
      </c>
      <c r="J71" s="23"/>
      <c r="K71" s="23">
        <f>SUM(E14*K77/1000)</f>
        <v>471.4</v>
      </c>
      <c r="L71" s="16"/>
      <c r="M71" s="20"/>
      <c r="N71" s="20"/>
      <c r="O71" s="21"/>
      <c r="P71" s="21"/>
      <c r="Q71" s="20"/>
      <c r="R71" s="20"/>
      <c r="S71" s="20"/>
    </row>
    <row r="72" spans="1:19" s="18" customFormat="1" hidden="1" x14ac:dyDescent="0.35">
      <c r="A72" s="19"/>
      <c r="B72" s="16"/>
      <c r="C72" s="17" t="s">
        <v>29</v>
      </c>
      <c r="E72" s="22">
        <f>SUM(E14*E78/1000)</f>
        <v>993</v>
      </c>
      <c r="F72" s="23"/>
      <c r="G72" s="22">
        <f>SUM(E14*G78/1000)</f>
        <v>696</v>
      </c>
      <c r="H72" s="23"/>
      <c r="I72" s="23">
        <f>SUM(E14*I78/1000)</f>
        <v>548.20000000000005</v>
      </c>
      <c r="J72" s="23"/>
      <c r="K72" s="23">
        <f>SUM(E14*K78/1000)</f>
        <v>460.20000000000005</v>
      </c>
      <c r="L72" s="16"/>
      <c r="M72" s="20"/>
      <c r="N72" s="20"/>
      <c r="O72" s="21"/>
      <c r="P72" s="21"/>
      <c r="Q72" s="20"/>
      <c r="R72" s="20"/>
      <c r="S72" s="20"/>
    </row>
    <row r="73" spans="1:19" s="18" customFormat="1" hidden="1" x14ac:dyDescent="0.35">
      <c r="A73" s="19"/>
      <c r="B73" s="16"/>
      <c r="C73" s="26" t="s">
        <v>30</v>
      </c>
      <c r="E73" s="22">
        <f>SUM(E14*E79/1000)</f>
        <v>984</v>
      </c>
      <c r="F73" s="23"/>
      <c r="G73" s="22">
        <f>SUM(E14*G79/1000)</f>
        <v>686.4</v>
      </c>
      <c r="H73" s="23"/>
      <c r="I73" s="23">
        <f>SUM(E14*I79/1000)</f>
        <v>538.4</v>
      </c>
      <c r="J73" s="23"/>
      <c r="K73" s="23">
        <f>SUM(E14*K79/1000)</f>
        <v>450</v>
      </c>
      <c r="L73" s="16"/>
      <c r="M73" s="20"/>
      <c r="N73" s="20"/>
      <c r="O73" s="21"/>
      <c r="P73" s="21"/>
      <c r="Q73" s="20"/>
      <c r="R73" s="20"/>
      <c r="S73" s="20"/>
    </row>
    <row r="74" spans="1:19" s="18" customFormat="1" hidden="1" x14ac:dyDescent="0.35">
      <c r="A74" s="19"/>
      <c r="B74" s="16"/>
      <c r="C74" s="26"/>
      <c r="E74" s="22"/>
      <c r="F74" s="23"/>
      <c r="G74" s="22"/>
      <c r="H74" s="23"/>
      <c r="I74" s="23"/>
      <c r="J74" s="23"/>
      <c r="K74" s="23"/>
      <c r="L74" s="16"/>
      <c r="M74" s="20"/>
      <c r="N74" s="20"/>
      <c r="O74" s="21"/>
      <c r="P74" s="21"/>
      <c r="Q74" s="20"/>
      <c r="R74" s="20"/>
      <c r="S74" s="20"/>
    </row>
    <row r="75" spans="1:19" s="18" customFormat="1" hidden="1" x14ac:dyDescent="0.35">
      <c r="A75" s="19"/>
      <c r="B75" s="16"/>
      <c r="C75" s="38" t="s">
        <v>40</v>
      </c>
      <c r="D75" s="39"/>
      <c r="E75" s="40"/>
      <c r="F75" s="41"/>
      <c r="G75" s="40"/>
      <c r="H75" s="41"/>
      <c r="I75" s="41"/>
      <c r="J75" s="41"/>
      <c r="K75" s="41"/>
      <c r="L75" s="16"/>
      <c r="M75" s="20"/>
      <c r="N75" s="20"/>
      <c r="O75" s="21"/>
      <c r="P75" s="21"/>
      <c r="Q75" s="20"/>
      <c r="R75" s="20"/>
      <c r="S75" s="20"/>
    </row>
    <row r="76" spans="1:19" s="18" customFormat="1" hidden="1" x14ac:dyDescent="0.35">
      <c r="A76" s="19"/>
      <c r="B76" s="16"/>
      <c r="C76" s="42" t="s">
        <v>38</v>
      </c>
      <c r="D76" s="39"/>
      <c r="E76" s="40">
        <v>51.27</v>
      </c>
      <c r="F76" s="41"/>
      <c r="G76" s="40">
        <v>36.17</v>
      </c>
      <c r="H76" s="41"/>
      <c r="I76" s="41">
        <v>28.68</v>
      </c>
      <c r="J76" s="41"/>
      <c r="K76" s="41">
        <v>24.23</v>
      </c>
      <c r="L76" s="16"/>
      <c r="M76" s="20"/>
      <c r="N76" s="20"/>
      <c r="O76" s="21"/>
      <c r="P76" s="21"/>
      <c r="Q76" s="20"/>
      <c r="R76" s="20"/>
      <c r="S76" s="20"/>
    </row>
    <row r="77" spans="1:19" s="18" customFormat="1" hidden="1" x14ac:dyDescent="0.35">
      <c r="A77" s="19" t="s">
        <v>41</v>
      </c>
      <c r="B77" s="16"/>
      <c r="C77" s="43" t="s">
        <v>28</v>
      </c>
      <c r="D77" s="39"/>
      <c r="E77" s="43">
        <v>49.87</v>
      </c>
      <c r="F77" s="39"/>
      <c r="G77" s="39">
        <v>35.19</v>
      </c>
      <c r="H77" s="39"/>
      <c r="I77" s="39">
        <v>27.9</v>
      </c>
      <c r="J77" s="39"/>
      <c r="K77" s="43">
        <v>23.57</v>
      </c>
      <c r="L77" s="16"/>
      <c r="M77" s="20"/>
      <c r="N77" s="20"/>
      <c r="O77" s="21"/>
      <c r="P77" s="21"/>
      <c r="Q77" s="20"/>
      <c r="R77" s="20"/>
      <c r="S77" s="20"/>
    </row>
    <row r="78" spans="1:19" s="18" customFormat="1" hidden="1" x14ac:dyDescent="0.35">
      <c r="A78" s="19"/>
      <c r="B78" s="16"/>
      <c r="C78" s="43" t="s">
        <v>29</v>
      </c>
      <c r="D78" s="39"/>
      <c r="E78" s="39">
        <v>49.65</v>
      </c>
      <c r="F78" s="39"/>
      <c r="G78" s="39">
        <v>34.799999999999997</v>
      </c>
      <c r="H78" s="39"/>
      <c r="I78" s="39">
        <v>27.41</v>
      </c>
      <c r="J78" s="39"/>
      <c r="K78" s="43">
        <v>23.01</v>
      </c>
      <c r="L78" s="16"/>
      <c r="M78" s="20"/>
      <c r="N78" s="20"/>
      <c r="O78" s="21"/>
      <c r="P78" s="21"/>
      <c r="Q78" s="20"/>
      <c r="R78" s="20"/>
      <c r="S78" s="20"/>
    </row>
    <row r="79" spans="1:19" s="18" customFormat="1" hidden="1" x14ac:dyDescent="0.35">
      <c r="A79" s="19"/>
      <c r="B79" s="16"/>
      <c r="C79" s="43" t="s">
        <v>30</v>
      </c>
      <c r="D79" s="39"/>
      <c r="E79" s="39">
        <v>49.2</v>
      </c>
      <c r="F79" s="39"/>
      <c r="G79" s="39">
        <v>34.32</v>
      </c>
      <c r="H79" s="39"/>
      <c r="I79" s="39">
        <v>26.92</v>
      </c>
      <c r="J79" s="39"/>
      <c r="K79" s="43">
        <v>22.5</v>
      </c>
      <c r="L79" s="16"/>
      <c r="M79" s="20"/>
      <c r="N79" s="20"/>
      <c r="O79" s="21"/>
      <c r="P79" s="21"/>
      <c r="Q79" s="20"/>
      <c r="R79" s="20"/>
      <c r="S79" s="20"/>
    </row>
    <row r="80" spans="1:19" s="18" customFormat="1" hidden="1" x14ac:dyDescent="0.35">
      <c r="A80" s="19"/>
      <c r="B80" s="16"/>
      <c r="C80" s="17"/>
      <c r="K80" s="17"/>
      <c r="L80" s="16"/>
      <c r="M80" s="20"/>
      <c r="N80" s="20"/>
      <c r="O80" s="21"/>
      <c r="P80" s="21"/>
      <c r="Q80" s="20"/>
      <c r="R80" s="20"/>
      <c r="S80" s="20"/>
    </row>
    <row r="81" spans="1:19" s="18" customFormat="1" hidden="1" x14ac:dyDescent="0.35">
      <c r="A81" s="19"/>
      <c r="B81" s="16"/>
      <c r="C81" s="17"/>
      <c r="E81" s="23">
        <f>ROUND(IF(E14&lt;=5000, E84, IF(E14&lt;=10000, E85, IF(E14&lt;=20000, E86, E87))),2)</f>
        <v>1082</v>
      </c>
      <c r="F81" s="23"/>
      <c r="G81" s="23">
        <f>ROUND(IF(E14&lt;=5000, G84, IF(E14&lt;=10000, G85, IF(E14&lt;=20000, G86, G87))),2)</f>
        <v>783.6</v>
      </c>
      <c r="H81" s="23"/>
      <c r="I81" s="23">
        <f>ROUND(IF(E14&lt;=5000, I84, IF(E14&lt;=10000, I85, IF(E14&lt;=25000, I86, I87))),2)</f>
        <v>636.6</v>
      </c>
      <c r="J81" s="23"/>
      <c r="K81" s="22">
        <f>ROUND(IF(E14&lt;=5000, K84, IF(E14&lt;=10000, K85, IF(E14&lt;=20000, K86, K87))),2)</f>
        <v>550.4</v>
      </c>
      <c r="L81" s="16"/>
      <c r="M81" s="20"/>
      <c r="N81" s="20"/>
      <c r="O81" s="21"/>
      <c r="P81" s="21"/>
      <c r="Q81" s="20"/>
      <c r="R81" s="20"/>
      <c r="S81" s="20"/>
    </row>
    <row r="82" spans="1:19" s="18" customFormat="1" hidden="1" x14ac:dyDescent="0.35">
      <c r="A82" s="19"/>
      <c r="B82" s="16"/>
      <c r="C82" s="17"/>
      <c r="E82" s="23" t="s">
        <v>37</v>
      </c>
      <c r="F82" s="23"/>
      <c r="G82" s="23"/>
      <c r="H82" s="23"/>
      <c r="I82" s="23"/>
      <c r="J82" s="23"/>
      <c r="K82" s="22"/>
      <c r="L82" s="16"/>
      <c r="M82" s="20"/>
      <c r="N82" s="20"/>
      <c r="O82" s="21"/>
      <c r="P82" s="21"/>
      <c r="Q82" s="20"/>
      <c r="R82" s="20"/>
      <c r="S82" s="20"/>
    </row>
    <row r="83" spans="1:19" s="18" customFormat="1" hidden="1" x14ac:dyDescent="0.35">
      <c r="A83" s="19"/>
      <c r="B83" s="16"/>
      <c r="C83" s="17" t="s">
        <v>39</v>
      </c>
      <c r="E83" s="23" t="s">
        <v>23</v>
      </c>
      <c r="F83" s="23"/>
      <c r="G83" s="23" t="s">
        <v>24</v>
      </c>
      <c r="H83" s="23"/>
      <c r="I83" s="23" t="s">
        <v>25</v>
      </c>
      <c r="J83" s="23"/>
      <c r="K83" s="22" t="s">
        <v>26</v>
      </c>
      <c r="L83" s="16"/>
      <c r="M83" s="20"/>
      <c r="N83" s="20"/>
      <c r="O83" s="21"/>
      <c r="P83" s="21"/>
      <c r="Q83" s="20"/>
      <c r="R83" s="20"/>
      <c r="S83" s="20"/>
    </row>
    <row r="84" spans="1:19" s="18" customFormat="1" hidden="1" x14ac:dyDescent="0.35">
      <c r="A84" s="19"/>
      <c r="B84" s="16"/>
      <c r="C84" s="17" t="s">
        <v>27</v>
      </c>
      <c r="E84" s="23">
        <f>SUM(E14*E90/1000)</f>
        <v>1101.8</v>
      </c>
      <c r="F84" s="23"/>
      <c r="G84" s="23">
        <f>SUM(E14*G90/1000)</f>
        <v>797.8</v>
      </c>
      <c r="H84" s="23"/>
      <c r="I84" s="23">
        <f>SUM(E14*I90/1000)</f>
        <v>648.19999999999993</v>
      </c>
      <c r="J84" s="23"/>
      <c r="K84" s="22">
        <f>SUM(E14*K90/1000)</f>
        <v>560.4</v>
      </c>
      <c r="L84" s="16"/>
      <c r="M84" s="20"/>
      <c r="N84" s="20"/>
      <c r="O84" s="21"/>
      <c r="P84" s="21"/>
      <c r="Q84" s="20"/>
      <c r="R84" s="20"/>
      <c r="S84" s="20"/>
    </row>
    <row r="85" spans="1:19" s="18" customFormat="1" hidden="1" x14ac:dyDescent="0.35">
      <c r="A85" s="19"/>
      <c r="B85" s="16"/>
      <c r="C85" s="17" t="s">
        <v>28</v>
      </c>
      <c r="E85" s="23">
        <f>SUM(E14*E91/1000)</f>
        <v>1082</v>
      </c>
      <c r="F85" s="23"/>
      <c r="G85" s="23">
        <f>SUM(E14*G91/1000)</f>
        <v>783.6</v>
      </c>
      <c r="H85" s="23"/>
      <c r="I85" s="23">
        <f>SUM(E14*I91/1000)</f>
        <v>636.6</v>
      </c>
      <c r="J85" s="23"/>
      <c r="K85" s="22">
        <f>SUM(E14*K91/1000)</f>
        <v>550.4</v>
      </c>
      <c r="L85" s="16"/>
      <c r="M85" s="20"/>
      <c r="N85" s="20"/>
      <c r="O85" s="21"/>
      <c r="P85" s="21"/>
      <c r="Q85" s="20"/>
      <c r="R85" s="20"/>
      <c r="S85" s="20"/>
    </row>
    <row r="86" spans="1:19" s="18" customFormat="1" hidden="1" x14ac:dyDescent="0.35">
      <c r="A86" s="19"/>
      <c r="B86" s="16"/>
      <c r="C86" s="17" t="s">
        <v>29</v>
      </c>
      <c r="E86" s="23">
        <f>SUM(E14*E92/1000)</f>
        <v>1082</v>
      </c>
      <c r="F86" s="23"/>
      <c r="G86" s="23">
        <f>SUM(E14*G92/1000)</f>
        <v>783.6</v>
      </c>
      <c r="H86" s="23"/>
      <c r="I86" s="23">
        <f>SUM(E14*I92/1000)</f>
        <v>636.6</v>
      </c>
      <c r="J86" s="23"/>
      <c r="K86" s="22">
        <f>SUM(E14*K92/1000)</f>
        <v>550.4</v>
      </c>
      <c r="L86" s="16"/>
      <c r="M86" s="20"/>
      <c r="N86" s="20"/>
      <c r="O86" s="21"/>
      <c r="P86" s="21"/>
      <c r="Q86" s="20"/>
      <c r="R86" s="20"/>
      <c r="S86" s="20"/>
    </row>
    <row r="87" spans="1:19" s="18" customFormat="1" hidden="1" x14ac:dyDescent="0.35">
      <c r="A87" s="19"/>
      <c r="B87" s="16"/>
      <c r="C87" s="17" t="s">
        <v>30</v>
      </c>
      <c r="E87" s="23">
        <f>SUM(E14*E93/1000)</f>
        <v>1082</v>
      </c>
      <c r="F87" s="23"/>
      <c r="G87" s="23">
        <f>SUM(E14*G93/1000)</f>
        <v>783.6</v>
      </c>
      <c r="H87" s="23"/>
      <c r="I87" s="23">
        <f>SUM(E14*I93/1000)</f>
        <v>636.6</v>
      </c>
      <c r="J87" s="23"/>
      <c r="K87" s="22">
        <f>SUM(E14*K93/1000)</f>
        <v>550.4</v>
      </c>
      <c r="L87" s="16"/>
      <c r="M87" s="20"/>
      <c r="N87" s="20"/>
      <c r="O87" s="21"/>
      <c r="P87" s="21"/>
      <c r="Q87" s="20"/>
      <c r="R87" s="20"/>
      <c r="S87" s="20"/>
    </row>
    <row r="88" spans="1:19" s="18" customFormat="1" hidden="1" x14ac:dyDescent="0.35">
      <c r="A88" s="19"/>
      <c r="B88" s="16"/>
      <c r="C88" s="17"/>
      <c r="K88" s="17"/>
      <c r="L88" s="16"/>
      <c r="M88" s="20"/>
      <c r="N88" s="20"/>
      <c r="O88" s="21"/>
      <c r="P88" s="21"/>
      <c r="Q88" s="20"/>
      <c r="R88" s="20"/>
      <c r="S88" s="20"/>
    </row>
    <row r="89" spans="1:19" s="18" customFormat="1" hidden="1" x14ac:dyDescent="0.35">
      <c r="A89" s="19"/>
      <c r="B89" s="16"/>
      <c r="C89" s="43" t="s">
        <v>40</v>
      </c>
      <c r="D89" s="39"/>
      <c r="E89" s="39"/>
      <c r="F89" s="39"/>
      <c r="G89" s="39"/>
      <c r="H89" s="39"/>
      <c r="I89" s="39"/>
      <c r="J89" s="39"/>
      <c r="K89" s="43"/>
      <c r="L89" s="16"/>
      <c r="M89" s="20"/>
      <c r="N89" s="20"/>
      <c r="O89" s="21"/>
      <c r="P89" s="21"/>
      <c r="Q89" s="20"/>
      <c r="R89" s="20"/>
      <c r="S89" s="20"/>
    </row>
    <row r="90" spans="1:19" s="18" customFormat="1" hidden="1" x14ac:dyDescent="0.35">
      <c r="A90" s="19"/>
      <c r="B90" s="16"/>
      <c r="C90" s="43" t="s">
        <v>27</v>
      </c>
      <c r="D90" s="39"/>
      <c r="E90" s="39">
        <v>55.09</v>
      </c>
      <c r="F90" s="39"/>
      <c r="G90" s="39">
        <v>39.89</v>
      </c>
      <c r="H90" s="39"/>
      <c r="I90" s="39">
        <v>32.409999999999997</v>
      </c>
      <c r="J90" s="39"/>
      <c r="K90" s="43">
        <v>28.02</v>
      </c>
      <c r="L90" s="16"/>
      <c r="M90" s="20"/>
      <c r="N90" s="20"/>
      <c r="O90" s="21"/>
      <c r="P90" s="21"/>
      <c r="Q90" s="20"/>
      <c r="R90" s="20"/>
      <c r="S90" s="20"/>
    </row>
    <row r="91" spans="1:19" s="18" customFormat="1" hidden="1" x14ac:dyDescent="0.35">
      <c r="A91" s="19" t="s">
        <v>41</v>
      </c>
      <c r="B91" s="16"/>
      <c r="C91" s="43" t="s">
        <v>28</v>
      </c>
      <c r="D91" s="39"/>
      <c r="E91" s="39">
        <v>54.1</v>
      </c>
      <c r="F91" s="39"/>
      <c r="G91" s="39">
        <v>39.18</v>
      </c>
      <c r="H91" s="39"/>
      <c r="I91" s="39">
        <v>31.83</v>
      </c>
      <c r="J91" s="39"/>
      <c r="K91" s="43">
        <v>27.52</v>
      </c>
      <c r="L91" s="16"/>
      <c r="M91" s="20"/>
      <c r="N91" s="20"/>
      <c r="O91" s="21"/>
      <c r="P91" s="21"/>
      <c r="Q91" s="20"/>
      <c r="R91" s="20"/>
      <c r="S91" s="20"/>
    </row>
    <row r="92" spans="1:19" s="18" customFormat="1" hidden="1" x14ac:dyDescent="0.35">
      <c r="A92" s="19"/>
      <c r="B92" s="16"/>
      <c r="C92" s="43" t="s">
        <v>29</v>
      </c>
      <c r="D92" s="39"/>
      <c r="E92" s="39">
        <v>54.1</v>
      </c>
      <c r="F92" s="39"/>
      <c r="G92" s="39">
        <v>39.18</v>
      </c>
      <c r="H92" s="39"/>
      <c r="I92" s="39">
        <v>31.83</v>
      </c>
      <c r="J92" s="39"/>
      <c r="K92" s="43">
        <v>27.52</v>
      </c>
      <c r="L92" s="16"/>
      <c r="M92" s="20"/>
      <c r="N92" s="20"/>
      <c r="O92" s="21"/>
      <c r="P92" s="21"/>
      <c r="Q92" s="20"/>
      <c r="R92" s="20"/>
      <c r="S92" s="20"/>
    </row>
    <row r="93" spans="1:19" s="18" customFormat="1" hidden="1" x14ac:dyDescent="0.35">
      <c r="A93" s="19"/>
      <c r="B93" s="16"/>
      <c r="C93" s="43" t="s">
        <v>30</v>
      </c>
      <c r="D93" s="39"/>
      <c r="E93" s="39">
        <v>54.1</v>
      </c>
      <c r="F93" s="39"/>
      <c r="G93" s="39">
        <v>39.18</v>
      </c>
      <c r="H93" s="39"/>
      <c r="I93" s="39">
        <v>31.83</v>
      </c>
      <c r="J93" s="39"/>
      <c r="K93" s="43">
        <v>27.52</v>
      </c>
      <c r="L93" s="16"/>
      <c r="M93" s="20"/>
      <c r="N93" s="20"/>
      <c r="O93" s="21"/>
      <c r="P93" s="21"/>
      <c r="Q93" s="20"/>
      <c r="R93" s="20"/>
      <c r="S93" s="20"/>
    </row>
    <row r="94" spans="1:19" s="18" customFormat="1" hidden="1" x14ac:dyDescent="0.35">
      <c r="A94" s="19"/>
      <c r="B94" s="16"/>
      <c r="C94" s="17"/>
      <c r="K94" s="17"/>
      <c r="L94" s="16"/>
      <c r="M94" s="20"/>
      <c r="N94" s="20"/>
      <c r="O94" s="21"/>
      <c r="P94" s="21"/>
      <c r="Q94" s="20"/>
      <c r="R94" s="20"/>
      <c r="S94" s="20"/>
    </row>
    <row r="95" spans="1:19" s="18" customFormat="1" x14ac:dyDescent="0.35">
      <c r="A95" s="19"/>
      <c r="B95" s="16"/>
      <c r="C95" s="17"/>
      <c r="K95" s="17"/>
      <c r="L95" s="16"/>
      <c r="M95" s="20"/>
      <c r="N95" s="20"/>
      <c r="O95" s="21"/>
      <c r="P95" s="21"/>
      <c r="Q95" s="20"/>
      <c r="R95" s="20"/>
      <c r="S95" s="20"/>
    </row>
    <row r="96" spans="1:19" s="18" customFormat="1" x14ac:dyDescent="0.35">
      <c r="A96" s="19"/>
      <c r="B96" s="16"/>
      <c r="C96" s="17"/>
      <c r="K96" s="17"/>
      <c r="L96" s="16"/>
      <c r="M96" s="20"/>
      <c r="N96" s="20"/>
      <c r="O96" s="21"/>
      <c r="P96" s="21"/>
      <c r="Q96" s="20"/>
      <c r="R96" s="20"/>
      <c r="S96" s="20"/>
    </row>
    <row r="97" spans="1:19" s="18" customFormat="1" x14ac:dyDescent="0.35">
      <c r="A97" s="19"/>
      <c r="B97" s="16"/>
      <c r="C97" s="17"/>
      <c r="K97" s="17"/>
      <c r="L97" s="16"/>
      <c r="M97" s="20"/>
      <c r="N97" s="20"/>
      <c r="O97" s="21"/>
      <c r="P97" s="21"/>
      <c r="Q97" s="20"/>
      <c r="R97" s="20"/>
      <c r="S97" s="20"/>
    </row>
    <row r="98" spans="1:19" s="18" customFormat="1" x14ac:dyDescent="0.35">
      <c r="A98" s="19"/>
      <c r="B98" s="16"/>
      <c r="C98" s="17"/>
      <c r="K98" s="17"/>
      <c r="L98" s="16"/>
      <c r="M98" s="20"/>
      <c r="N98" s="20"/>
      <c r="O98" s="21"/>
      <c r="P98" s="21"/>
      <c r="Q98" s="20"/>
      <c r="R98" s="20"/>
      <c r="S98" s="20"/>
    </row>
    <row r="99" spans="1:19" s="18" customFormat="1" x14ac:dyDescent="0.35">
      <c r="A99" s="19"/>
      <c r="B99" s="16"/>
      <c r="C99" s="17"/>
      <c r="K99" s="17"/>
      <c r="L99" s="16"/>
      <c r="M99" s="20"/>
      <c r="N99" s="20"/>
      <c r="O99" s="21"/>
      <c r="P99" s="21"/>
      <c r="Q99" s="20"/>
      <c r="R99" s="20"/>
      <c r="S99" s="20"/>
    </row>
    <row r="100" spans="1:19" s="18" customFormat="1" x14ac:dyDescent="0.35">
      <c r="A100" s="19"/>
      <c r="B100" s="16"/>
      <c r="C100" s="17"/>
      <c r="K100" s="17"/>
      <c r="L100" s="16"/>
      <c r="M100" s="20"/>
      <c r="N100" s="20"/>
      <c r="O100" s="21"/>
      <c r="P100" s="21"/>
      <c r="Q100" s="20"/>
      <c r="R100" s="20"/>
      <c r="S100" s="20"/>
    </row>
    <row r="101" spans="1:19" s="18" customFormat="1" x14ac:dyDescent="0.35">
      <c r="A101" s="19"/>
      <c r="B101" s="16"/>
      <c r="C101" s="17"/>
      <c r="K101" s="17"/>
      <c r="L101" s="16"/>
      <c r="M101" s="20"/>
      <c r="N101" s="20"/>
      <c r="O101" s="21"/>
      <c r="P101" s="21"/>
      <c r="Q101" s="20"/>
      <c r="R101" s="20"/>
      <c r="S101" s="20"/>
    </row>
    <row r="102" spans="1:19" s="18" customFormat="1" x14ac:dyDescent="0.35">
      <c r="A102" s="19"/>
      <c r="B102" s="16"/>
      <c r="C102" s="17"/>
      <c r="K102" s="17"/>
      <c r="L102" s="16"/>
      <c r="M102" s="20"/>
      <c r="N102" s="20"/>
      <c r="O102" s="21"/>
      <c r="P102" s="21"/>
      <c r="Q102" s="20"/>
      <c r="R102" s="20"/>
      <c r="S102" s="20"/>
    </row>
    <row r="103" spans="1:19" s="18" customFormat="1" x14ac:dyDescent="0.35">
      <c r="A103" s="19"/>
      <c r="B103" s="16"/>
      <c r="C103" s="17"/>
      <c r="K103" s="17"/>
      <c r="L103" s="16"/>
      <c r="M103" s="20"/>
      <c r="N103" s="20"/>
      <c r="O103" s="21"/>
      <c r="P103" s="21"/>
      <c r="Q103" s="20"/>
      <c r="R103" s="20"/>
      <c r="S103" s="20"/>
    </row>
    <row r="104" spans="1:19" s="18" customFormat="1" x14ac:dyDescent="0.35">
      <c r="A104" s="19"/>
      <c r="B104" s="16"/>
      <c r="C104" s="17"/>
      <c r="K104" s="17"/>
      <c r="L104" s="16"/>
      <c r="M104" s="20"/>
      <c r="N104" s="20"/>
      <c r="O104" s="21"/>
      <c r="P104" s="21"/>
      <c r="Q104" s="20"/>
      <c r="R104" s="20"/>
      <c r="S104" s="20"/>
    </row>
    <row r="105" spans="1:19" s="18" customFormat="1" x14ac:dyDescent="0.35">
      <c r="A105" s="19"/>
      <c r="B105" s="16"/>
      <c r="C105" s="17"/>
      <c r="K105" s="17"/>
      <c r="L105" s="16"/>
      <c r="M105" s="20"/>
      <c r="N105" s="20"/>
      <c r="O105" s="21"/>
      <c r="P105" s="21"/>
      <c r="Q105" s="20"/>
      <c r="R105" s="20"/>
      <c r="S105" s="20"/>
    </row>
    <row r="106" spans="1:19" s="18" customFormat="1" x14ac:dyDescent="0.35">
      <c r="A106" s="19"/>
      <c r="B106" s="16"/>
      <c r="C106" s="17"/>
      <c r="K106" s="17"/>
      <c r="L106" s="16"/>
      <c r="M106" s="20"/>
      <c r="N106" s="20"/>
      <c r="O106" s="21"/>
      <c r="P106" s="21"/>
      <c r="Q106" s="20"/>
      <c r="R106" s="20"/>
      <c r="S106" s="20"/>
    </row>
    <row r="107" spans="1:19" s="18" customFormat="1" x14ac:dyDescent="0.35">
      <c r="A107" s="19"/>
      <c r="B107" s="16"/>
      <c r="C107" s="16"/>
      <c r="D107" s="19"/>
      <c r="E107" s="19"/>
      <c r="F107" s="19"/>
      <c r="G107" s="19"/>
      <c r="H107" s="19"/>
      <c r="I107" s="19"/>
      <c r="J107" s="19"/>
      <c r="K107" s="16"/>
      <c r="L107" s="16"/>
      <c r="M107" s="20"/>
      <c r="N107" s="20"/>
      <c r="O107" s="21"/>
      <c r="P107" s="21"/>
      <c r="Q107" s="20"/>
      <c r="R107" s="20"/>
      <c r="S107" s="20"/>
    </row>
    <row r="108" spans="1:19" s="18" customFormat="1" x14ac:dyDescent="0.35">
      <c r="A108" s="19"/>
      <c r="B108" s="16"/>
      <c r="C108" s="16"/>
      <c r="D108" s="19"/>
      <c r="E108" s="19"/>
      <c r="F108" s="19"/>
      <c r="G108" s="19"/>
      <c r="H108" s="19"/>
      <c r="I108" s="19"/>
      <c r="J108" s="19"/>
      <c r="K108" s="16"/>
      <c r="L108" s="16"/>
      <c r="M108" s="20"/>
      <c r="N108" s="20"/>
      <c r="O108" s="21"/>
      <c r="P108" s="21"/>
      <c r="Q108" s="20"/>
      <c r="R108" s="20"/>
      <c r="S108" s="20"/>
    </row>
    <row r="109" spans="1:19" s="18" customFormat="1" x14ac:dyDescent="0.35">
      <c r="A109" s="19"/>
      <c r="B109" s="16"/>
      <c r="C109" s="16"/>
      <c r="D109" s="19"/>
      <c r="E109" s="19"/>
      <c r="F109" s="19"/>
      <c r="G109" s="19"/>
      <c r="H109" s="19"/>
      <c r="I109" s="19"/>
      <c r="J109" s="19"/>
      <c r="K109" s="16"/>
      <c r="L109" s="16"/>
      <c r="M109" s="20"/>
      <c r="N109" s="20"/>
      <c r="O109" s="21"/>
      <c r="P109" s="21"/>
      <c r="Q109" s="20"/>
      <c r="R109" s="20"/>
      <c r="S109" s="20"/>
    </row>
    <row r="110" spans="1:19" s="18" customFormat="1" ht="10.5" customHeight="1" x14ac:dyDescent="0.35">
      <c r="A110" s="19"/>
      <c r="B110" s="16"/>
      <c r="C110" s="16"/>
      <c r="D110" s="19"/>
      <c r="E110" s="19"/>
      <c r="F110" s="19"/>
      <c r="G110" s="19"/>
      <c r="H110" s="19"/>
      <c r="I110" s="19"/>
      <c r="J110" s="19"/>
      <c r="K110" s="16"/>
      <c r="L110" s="16"/>
      <c r="M110" s="20"/>
      <c r="N110" s="20"/>
      <c r="O110" s="21"/>
      <c r="P110" s="21"/>
      <c r="Q110" s="20"/>
      <c r="R110" s="20"/>
      <c r="S110" s="20"/>
    </row>
    <row r="111" spans="1:19" s="18" customFormat="1" x14ac:dyDescent="0.35">
      <c r="A111" s="19"/>
      <c r="B111" s="16"/>
      <c r="C111" s="16"/>
      <c r="D111" s="19"/>
      <c r="E111" s="19"/>
      <c r="F111" s="19"/>
      <c r="G111" s="19"/>
      <c r="H111" s="19"/>
      <c r="I111" s="19"/>
      <c r="J111" s="19"/>
      <c r="K111" s="16"/>
      <c r="L111" s="16"/>
      <c r="M111" s="20"/>
      <c r="N111" s="20"/>
      <c r="O111" s="21"/>
      <c r="P111" s="21"/>
      <c r="Q111" s="20"/>
      <c r="R111" s="20"/>
      <c r="S111" s="20"/>
    </row>
    <row r="112" spans="1:19" s="18" customFormat="1" x14ac:dyDescent="0.35">
      <c r="A112" s="19"/>
      <c r="B112" s="16"/>
      <c r="C112" s="16"/>
      <c r="D112" s="19"/>
      <c r="E112" s="19"/>
      <c r="F112" s="19"/>
      <c r="G112" s="19"/>
      <c r="H112" s="19"/>
      <c r="I112" s="19"/>
      <c r="J112" s="19"/>
      <c r="K112" s="16"/>
      <c r="L112" s="16"/>
      <c r="M112" s="20"/>
      <c r="N112" s="20"/>
      <c r="O112" s="21"/>
      <c r="P112" s="21"/>
      <c r="Q112" s="20"/>
      <c r="R112" s="20"/>
      <c r="S112" s="20"/>
    </row>
    <row r="113" spans="1:19" s="18" customFormat="1" x14ac:dyDescent="0.35">
      <c r="A113" s="19"/>
      <c r="B113" s="16"/>
      <c r="C113" s="16"/>
      <c r="D113" s="19"/>
      <c r="E113" s="19"/>
      <c r="F113" s="19"/>
      <c r="G113" s="19"/>
      <c r="H113" s="19"/>
      <c r="I113" s="19"/>
      <c r="J113" s="19"/>
      <c r="K113" s="16"/>
      <c r="L113" s="16"/>
      <c r="M113" s="20"/>
      <c r="N113" s="20"/>
      <c r="O113" s="21"/>
      <c r="P113" s="21"/>
      <c r="Q113" s="20"/>
      <c r="R113" s="20"/>
      <c r="S113" s="20"/>
    </row>
    <row r="114" spans="1:19" s="18" customFormat="1" x14ac:dyDescent="0.35">
      <c r="A114" s="19"/>
      <c r="B114" s="16"/>
      <c r="C114" s="16"/>
      <c r="D114" s="19"/>
      <c r="E114" s="19"/>
      <c r="F114" s="19"/>
      <c r="G114" s="19"/>
      <c r="H114" s="19"/>
      <c r="I114" s="19"/>
      <c r="J114" s="19"/>
      <c r="K114" s="16"/>
      <c r="L114" s="16"/>
      <c r="M114" s="20"/>
      <c r="N114" s="20"/>
      <c r="O114" s="21"/>
      <c r="P114" s="21"/>
      <c r="Q114" s="20"/>
      <c r="R114" s="20"/>
      <c r="S114" s="20"/>
    </row>
    <row r="115" spans="1:19" x14ac:dyDescent="0.35">
      <c r="C115" s="1"/>
      <c r="D115" s="2"/>
      <c r="E115" s="2"/>
      <c r="F115" s="2"/>
      <c r="G115" s="2"/>
      <c r="H115" s="2"/>
      <c r="I115" s="2"/>
      <c r="J115" s="2"/>
      <c r="K115" s="1"/>
    </row>
    <row r="116" spans="1:19" x14ac:dyDescent="0.35">
      <c r="C116" s="1"/>
      <c r="D116" s="2"/>
      <c r="E116" s="2"/>
      <c r="F116" s="2"/>
      <c r="G116" s="2"/>
      <c r="H116" s="2"/>
      <c r="I116" s="2"/>
      <c r="J116" s="2"/>
      <c r="K116" s="1"/>
    </row>
    <row r="117" spans="1:19" x14ac:dyDescent="0.35">
      <c r="C117" s="1"/>
      <c r="D117" s="2"/>
      <c r="E117" s="2"/>
      <c r="F117" s="2"/>
      <c r="G117" s="2"/>
      <c r="H117" s="2"/>
      <c r="I117" s="2"/>
      <c r="J117" s="2"/>
      <c r="K117" s="1"/>
    </row>
    <row r="118" spans="1:19" x14ac:dyDescent="0.35">
      <c r="C118" s="1"/>
      <c r="D118" s="2"/>
      <c r="E118" s="2"/>
      <c r="F118" s="2"/>
      <c r="G118" s="2"/>
      <c r="H118" s="2"/>
      <c r="I118" s="2"/>
      <c r="J118" s="2"/>
      <c r="K118" s="1"/>
    </row>
    <row r="119" spans="1:19" x14ac:dyDescent="0.35">
      <c r="C119" s="1"/>
      <c r="D119" s="2"/>
      <c r="E119" s="2"/>
      <c r="F119" s="2"/>
      <c r="G119" s="2"/>
      <c r="H119" s="2"/>
      <c r="I119" s="2"/>
      <c r="J119" s="2"/>
      <c r="K119" s="1"/>
    </row>
    <row r="120" spans="1:19" x14ac:dyDescent="0.35">
      <c r="C120" s="1"/>
      <c r="D120" s="2"/>
      <c r="E120" s="2"/>
      <c r="F120" s="2"/>
      <c r="G120" s="2"/>
      <c r="H120" s="2"/>
      <c r="I120" s="2"/>
      <c r="J120" s="2"/>
      <c r="K120" s="1"/>
    </row>
    <row r="121" spans="1:19" x14ac:dyDescent="0.35">
      <c r="C121" s="1"/>
      <c r="D121" s="2"/>
      <c r="E121" s="2"/>
      <c r="F121" s="2"/>
      <c r="G121" s="2"/>
      <c r="H121" s="2"/>
      <c r="I121" s="2"/>
      <c r="J121" s="2"/>
      <c r="K121" s="1"/>
    </row>
    <row r="122" spans="1:19" x14ac:dyDescent="0.35">
      <c r="C122" s="1"/>
      <c r="D122" s="2"/>
      <c r="E122" s="2"/>
      <c r="F122" s="2"/>
      <c r="G122" s="2"/>
      <c r="H122" s="2"/>
      <c r="I122" s="2"/>
      <c r="J122" s="2"/>
      <c r="K122" s="1"/>
    </row>
    <row r="123" spans="1:19" x14ac:dyDescent="0.35">
      <c r="C123" s="1"/>
      <c r="D123" s="2"/>
      <c r="E123" s="2"/>
      <c r="F123" s="2"/>
      <c r="G123" s="2"/>
      <c r="H123" s="2"/>
      <c r="I123" s="2"/>
      <c r="J123" s="2"/>
      <c r="K123" s="1"/>
    </row>
    <row r="124" spans="1:19" x14ac:dyDescent="0.35">
      <c r="C124" s="1"/>
      <c r="D124" s="2"/>
      <c r="E124" s="2"/>
      <c r="F124" s="2"/>
      <c r="G124" s="2"/>
      <c r="H124" s="2"/>
      <c r="I124" s="2"/>
      <c r="J124" s="2"/>
      <c r="K124" s="1"/>
    </row>
    <row r="125" spans="1:19" x14ac:dyDescent="0.35">
      <c r="C125" s="1"/>
      <c r="D125" s="2"/>
      <c r="E125" s="2"/>
      <c r="F125" s="2"/>
      <c r="G125" s="2"/>
      <c r="H125" s="2"/>
      <c r="I125" s="2"/>
      <c r="J125" s="2"/>
      <c r="K125" s="1"/>
    </row>
    <row r="126" spans="1:19" x14ac:dyDescent="0.35">
      <c r="C126" s="1"/>
      <c r="D126" s="2"/>
      <c r="E126" s="2"/>
      <c r="F126" s="2"/>
      <c r="G126" s="2"/>
      <c r="H126" s="2"/>
      <c r="I126" s="2"/>
      <c r="J126" s="2"/>
      <c r="K126" s="1"/>
    </row>
    <row r="127" spans="1:19" x14ac:dyDescent="0.35">
      <c r="C127" s="1"/>
      <c r="D127" s="2"/>
      <c r="E127" s="2"/>
      <c r="F127" s="2"/>
      <c r="G127" s="2"/>
      <c r="H127" s="2"/>
      <c r="I127" s="2"/>
      <c r="J127" s="2"/>
      <c r="K127" s="1"/>
    </row>
    <row r="128" spans="1:19" x14ac:dyDescent="0.35">
      <c r="C128" s="1"/>
      <c r="D128" s="2"/>
      <c r="E128" s="2"/>
      <c r="F128" s="2"/>
      <c r="G128" s="2"/>
      <c r="H128" s="2"/>
      <c r="I128" s="2"/>
      <c r="J128" s="2"/>
      <c r="K128" s="1"/>
    </row>
    <row r="129" spans="3:11" x14ac:dyDescent="0.35">
      <c r="C129" s="1"/>
      <c r="D129" s="2"/>
      <c r="E129" s="2"/>
      <c r="F129" s="2"/>
      <c r="G129" s="2"/>
      <c r="H129" s="2"/>
      <c r="I129" s="2"/>
      <c r="J129" s="2"/>
      <c r="K129" s="1"/>
    </row>
    <row r="130" spans="3:11" x14ac:dyDescent="0.35">
      <c r="C130" s="1"/>
      <c r="D130" s="2"/>
      <c r="E130" s="2"/>
      <c r="F130" s="2"/>
      <c r="G130" s="2"/>
      <c r="H130" s="2"/>
      <c r="I130" s="2"/>
      <c r="J130" s="2"/>
      <c r="K130" s="1"/>
    </row>
    <row r="131" spans="3:11" x14ac:dyDescent="0.35">
      <c r="C131" s="1"/>
      <c r="D131" s="2"/>
      <c r="E131" s="2"/>
      <c r="F131" s="2"/>
      <c r="G131" s="2"/>
      <c r="H131" s="2"/>
      <c r="I131" s="2"/>
      <c r="J131" s="2"/>
      <c r="K131" s="1"/>
    </row>
    <row r="132" spans="3:11" x14ac:dyDescent="0.35">
      <c r="C132" s="1"/>
      <c r="D132" s="2"/>
      <c r="E132" s="2"/>
      <c r="F132" s="2"/>
      <c r="G132" s="2"/>
      <c r="H132" s="2"/>
      <c r="I132" s="2"/>
      <c r="J132" s="2"/>
      <c r="K132" s="1"/>
    </row>
    <row r="133" spans="3:11" x14ac:dyDescent="0.35">
      <c r="C133" s="1"/>
      <c r="D133" s="2"/>
      <c r="E133" s="2"/>
      <c r="F133" s="2"/>
      <c r="G133" s="2"/>
      <c r="H133" s="2"/>
      <c r="I133" s="2"/>
      <c r="J133" s="2"/>
      <c r="K133" s="1"/>
    </row>
    <row r="134" spans="3:11" x14ac:dyDescent="0.35">
      <c r="C134" s="1"/>
      <c r="D134" s="2"/>
      <c r="E134" s="2"/>
      <c r="F134" s="2"/>
      <c r="G134" s="2"/>
      <c r="H134" s="2"/>
      <c r="I134" s="2"/>
      <c r="J134" s="2"/>
      <c r="K134" s="1"/>
    </row>
    <row r="135" spans="3:11" x14ac:dyDescent="0.35">
      <c r="C135" s="1"/>
      <c r="D135" s="2"/>
      <c r="E135" s="2"/>
      <c r="F135" s="2"/>
      <c r="G135" s="2"/>
      <c r="H135" s="2"/>
      <c r="I135" s="2"/>
      <c r="J135" s="2"/>
      <c r="K135" s="1"/>
    </row>
    <row r="136" spans="3:11" x14ac:dyDescent="0.35">
      <c r="C136" s="1"/>
      <c r="D136" s="2"/>
      <c r="E136" s="2"/>
      <c r="F136" s="2"/>
      <c r="G136" s="2"/>
      <c r="H136" s="2"/>
      <c r="I136" s="2"/>
      <c r="J136" s="2"/>
      <c r="K136" s="1"/>
    </row>
    <row r="137" spans="3:11" x14ac:dyDescent="0.35">
      <c r="C137" s="1"/>
      <c r="D137" s="2"/>
      <c r="E137" s="2"/>
      <c r="F137" s="2"/>
      <c r="G137" s="2"/>
      <c r="H137" s="2"/>
      <c r="I137" s="2"/>
      <c r="J137" s="2"/>
      <c r="K137" s="1"/>
    </row>
    <row r="138" spans="3:11" x14ac:dyDescent="0.35">
      <c r="C138" s="1"/>
      <c r="D138" s="2"/>
      <c r="E138" s="2"/>
      <c r="F138" s="2"/>
      <c r="G138" s="2"/>
      <c r="H138" s="2"/>
      <c r="I138" s="2"/>
      <c r="J138" s="2"/>
      <c r="K138" s="1"/>
    </row>
    <row r="139" spans="3:11" x14ac:dyDescent="0.35">
      <c r="C139" s="1"/>
      <c r="D139" s="2"/>
      <c r="E139" s="2"/>
      <c r="F139" s="2"/>
      <c r="G139" s="2"/>
      <c r="H139" s="2"/>
      <c r="I139" s="2"/>
      <c r="J139" s="2"/>
      <c r="K139" s="1"/>
    </row>
    <row r="140" spans="3:11" x14ac:dyDescent="0.35">
      <c r="C140" s="1"/>
      <c r="D140" s="2"/>
      <c r="E140" s="2"/>
      <c r="F140" s="2"/>
      <c r="G140" s="2"/>
      <c r="H140" s="2"/>
      <c r="I140" s="2"/>
      <c r="J140" s="2"/>
      <c r="K140" s="1"/>
    </row>
    <row r="141" spans="3:11" x14ac:dyDescent="0.35">
      <c r="C141" s="1"/>
      <c r="D141" s="2"/>
      <c r="E141" s="2"/>
      <c r="F141" s="2"/>
      <c r="G141" s="2"/>
      <c r="H141" s="2"/>
      <c r="I141" s="2"/>
      <c r="J141" s="2"/>
      <c r="K141" s="1"/>
    </row>
    <row r="142" spans="3:11" x14ac:dyDescent="0.35">
      <c r="C142" s="1"/>
      <c r="D142" s="2"/>
      <c r="E142" s="2"/>
      <c r="F142" s="2"/>
      <c r="G142" s="2"/>
      <c r="H142" s="2"/>
      <c r="I142" s="2"/>
      <c r="J142" s="2"/>
      <c r="K142" s="1"/>
    </row>
    <row r="143" spans="3:11" x14ac:dyDescent="0.35">
      <c r="C143" s="1"/>
      <c r="D143" s="2"/>
      <c r="E143" s="2"/>
      <c r="F143" s="2"/>
      <c r="G143" s="2"/>
      <c r="H143" s="2"/>
      <c r="I143" s="2"/>
      <c r="J143" s="2"/>
      <c r="K143" s="1"/>
    </row>
    <row r="144" spans="3:11" x14ac:dyDescent="0.35">
      <c r="C144" s="1"/>
      <c r="D144" s="2"/>
      <c r="E144" s="2"/>
      <c r="F144" s="2"/>
      <c r="G144" s="2"/>
      <c r="H144" s="2"/>
      <c r="I144" s="2"/>
      <c r="J144" s="2"/>
      <c r="K144" s="1"/>
    </row>
    <row r="145" spans="3:11" x14ac:dyDescent="0.35">
      <c r="C145" s="1"/>
      <c r="D145" s="2"/>
      <c r="E145" s="2"/>
      <c r="F145" s="2"/>
      <c r="G145" s="2"/>
      <c r="H145" s="2"/>
      <c r="I145" s="2"/>
      <c r="J145" s="2"/>
      <c r="K145" s="1"/>
    </row>
    <row r="146" spans="3:11" x14ac:dyDescent="0.35">
      <c r="C146" s="1"/>
      <c r="D146" s="2"/>
      <c r="E146" s="2"/>
      <c r="F146" s="2"/>
      <c r="G146" s="2"/>
      <c r="H146" s="2"/>
      <c r="I146" s="2"/>
      <c r="J146" s="2"/>
      <c r="K146" s="1"/>
    </row>
    <row r="147" spans="3:11" x14ac:dyDescent="0.35">
      <c r="C147" s="1"/>
      <c r="D147" s="2"/>
      <c r="E147" s="2"/>
      <c r="F147" s="2"/>
      <c r="G147" s="2"/>
      <c r="H147" s="2"/>
      <c r="I147" s="2"/>
      <c r="J147" s="2"/>
      <c r="K147" s="1"/>
    </row>
    <row r="148" spans="3:11" x14ac:dyDescent="0.35">
      <c r="C148" s="1"/>
      <c r="D148" s="2"/>
      <c r="E148" s="2"/>
      <c r="F148" s="2"/>
      <c r="G148" s="2"/>
      <c r="H148" s="2"/>
      <c r="I148" s="2"/>
      <c r="J148" s="2"/>
      <c r="K148" s="1"/>
    </row>
    <row r="149" spans="3:11" x14ac:dyDescent="0.35">
      <c r="C149" s="1"/>
      <c r="D149" s="2"/>
      <c r="E149" s="2"/>
      <c r="F149" s="2"/>
      <c r="G149" s="2"/>
      <c r="H149" s="2"/>
      <c r="I149" s="2"/>
      <c r="J149" s="2"/>
      <c r="K149" s="1"/>
    </row>
    <row r="150" spans="3:11" x14ac:dyDescent="0.35">
      <c r="C150" s="1"/>
      <c r="D150" s="2"/>
      <c r="E150" s="2"/>
      <c r="F150" s="2"/>
      <c r="G150" s="2"/>
      <c r="H150" s="2"/>
      <c r="I150" s="2"/>
      <c r="J150" s="2"/>
      <c r="K150" s="1"/>
    </row>
    <row r="151" spans="3:11" x14ac:dyDescent="0.35">
      <c r="C151" s="1"/>
      <c r="D151" s="2"/>
      <c r="E151" s="2"/>
      <c r="F151" s="2"/>
      <c r="G151" s="2"/>
      <c r="H151" s="2"/>
      <c r="I151" s="2"/>
      <c r="J151" s="2"/>
      <c r="K151" s="1"/>
    </row>
    <row r="152" spans="3:11" x14ac:dyDescent="0.35">
      <c r="C152" s="1"/>
      <c r="D152" s="2"/>
      <c r="E152" s="2"/>
      <c r="F152" s="2"/>
      <c r="G152" s="2"/>
      <c r="H152" s="2"/>
      <c r="I152" s="2"/>
      <c r="J152" s="2"/>
      <c r="K152" s="1"/>
    </row>
    <row r="153" spans="3:11" x14ac:dyDescent="0.35">
      <c r="C153" s="1"/>
      <c r="D153" s="2"/>
      <c r="E153" s="2"/>
      <c r="F153" s="2"/>
      <c r="G153" s="2"/>
      <c r="H153" s="2"/>
      <c r="I153" s="2"/>
      <c r="J153" s="2"/>
      <c r="K153" s="1"/>
    </row>
    <row r="154" spans="3:11" x14ac:dyDescent="0.35">
      <c r="C154" s="1"/>
      <c r="D154" s="2"/>
      <c r="E154" s="2"/>
      <c r="F154" s="2"/>
      <c r="G154" s="2"/>
      <c r="H154" s="2"/>
      <c r="I154" s="2"/>
      <c r="J154" s="2"/>
      <c r="K154" s="1"/>
    </row>
    <row r="155" spans="3:11" x14ac:dyDescent="0.35">
      <c r="C155" s="1"/>
      <c r="D155" s="2"/>
      <c r="E155" s="2"/>
      <c r="F155" s="2"/>
      <c r="G155" s="2"/>
      <c r="H155" s="2"/>
      <c r="I155" s="2"/>
      <c r="J155" s="2"/>
      <c r="K155" s="1"/>
    </row>
    <row r="156" spans="3:11" x14ac:dyDescent="0.35">
      <c r="C156" s="1"/>
      <c r="D156" s="2"/>
      <c r="E156" s="2"/>
      <c r="F156" s="2"/>
      <c r="G156" s="2"/>
      <c r="H156" s="2"/>
      <c r="I156" s="2"/>
      <c r="J156" s="2"/>
      <c r="K156" s="1"/>
    </row>
    <row r="157" spans="3:11" x14ac:dyDescent="0.35">
      <c r="C157" s="1"/>
      <c r="D157" s="2"/>
      <c r="E157" s="2"/>
      <c r="F157" s="2"/>
      <c r="G157" s="2"/>
      <c r="H157" s="2"/>
      <c r="I157" s="2"/>
      <c r="J157" s="2"/>
      <c r="K157" s="1"/>
    </row>
    <row r="158" spans="3:11" x14ac:dyDescent="0.35">
      <c r="C158" s="1"/>
      <c r="D158" s="2"/>
      <c r="E158" s="2"/>
      <c r="F158" s="2"/>
      <c r="G158" s="2"/>
      <c r="H158" s="2"/>
      <c r="I158" s="2"/>
      <c r="J158" s="2"/>
      <c r="K158" s="1"/>
    </row>
    <row r="159" spans="3:11" x14ac:dyDescent="0.35">
      <c r="C159" s="1"/>
      <c r="D159" s="2"/>
      <c r="E159" s="2"/>
      <c r="F159" s="2"/>
      <c r="G159" s="2"/>
      <c r="H159" s="2"/>
      <c r="I159" s="2"/>
      <c r="J159" s="2"/>
      <c r="K159" s="1"/>
    </row>
    <row r="160" spans="3:11" x14ac:dyDescent="0.35">
      <c r="C160" s="1"/>
      <c r="D160" s="2"/>
      <c r="E160" s="2"/>
      <c r="F160" s="2"/>
      <c r="G160" s="2"/>
      <c r="H160" s="2"/>
      <c r="I160" s="2"/>
      <c r="J160" s="2"/>
      <c r="K160" s="1"/>
    </row>
    <row r="161" spans="3:11" x14ac:dyDescent="0.35">
      <c r="C161" s="1"/>
      <c r="D161" s="2"/>
      <c r="E161" s="2"/>
      <c r="F161" s="2"/>
      <c r="G161" s="2"/>
      <c r="H161" s="2"/>
      <c r="I161" s="2"/>
      <c r="J161" s="2"/>
      <c r="K161" s="1"/>
    </row>
    <row r="162" spans="3:11" x14ac:dyDescent="0.35">
      <c r="C162" s="1"/>
      <c r="D162" s="2"/>
      <c r="E162" s="2"/>
      <c r="F162" s="2"/>
      <c r="G162" s="2"/>
      <c r="H162" s="2"/>
      <c r="I162" s="2"/>
      <c r="J162" s="2"/>
      <c r="K162" s="1"/>
    </row>
    <row r="163" spans="3:11" x14ac:dyDescent="0.35">
      <c r="C163" s="1"/>
      <c r="D163" s="2"/>
      <c r="E163" s="2"/>
      <c r="F163" s="2"/>
      <c r="G163" s="2"/>
      <c r="H163" s="2"/>
      <c r="I163" s="2"/>
      <c r="J163" s="2"/>
      <c r="K163" s="1"/>
    </row>
    <row r="164" spans="3:11" x14ac:dyDescent="0.35">
      <c r="C164" s="1"/>
      <c r="D164" s="2"/>
      <c r="E164" s="2"/>
      <c r="F164" s="2"/>
      <c r="G164" s="2"/>
      <c r="H164" s="2"/>
      <c r="I164" s="2"/>
      <c r="J164" s="2"/>
      <c r="K164" s="1"/>
    </row>
    <row r="165" spans="3:11" x14ac:dyDescent="0.35">
      <c r="C165" s="1"/>
      <c r="D165" s="2"/>
      <c r="E165" s="2"/>
      <c r="F165" s="2"/>
      <c r="G165" s="2"/>
      <c r="H165" s="2"/>
      <c r="I165" s="2"/>
      <c r="J165" s="2"/>
      <c r="K165" s="1"/>
    </row>
    <row r="166" spans="3:11" x14ac:dyDescent="0.35">
      <c r="C166" s="1"/>
      <c r="D166" s="2"/>
      <c r="E166" s="2"/>
      <c r="F166" s="2"/>
      <c r="G166" s="2"/>
      <c r="H166" s="2"/>
      <c r="I166" s="2"/>
      <c r="J166" s="2"/>
      <c r="K166" s="1"/>
    </row>
    <row r="167" spans="3:11" x14ac:dyDescent="0.35">
      <c r="C167" s="1"/>
      <c r="D167" s="2"/>
      <c r="E167" s="2"/>
      <c r="F167" s="2"/>
      <c r="G167" s="2"/>
      <c r="H167" s="2"/>
      <c r="I167" s="2"/>
      <c r="J167" s="2"/>
      <c r="K167" s="1"/>
    </row>
    <row r="168" spans="3:11" x14ac:dyDescent="0.35">
      <c r="C168" s="1"/>
      <c r="D168" s="2"/>
      <c r="E168" s="2"/>
      <c r="F168" s="2"/>
      <c r="G168" s="2"/>
      <c r="H168" s="2"/>
      <c r="I168" s="2"/>
      <c r="J168" s="2"/>
      <c r="K168" s="1"/>
    </row>
    <row r="169" spans="3:11" x14ac:dyDescent="0.35">
      <c r="C169" s="1"/>
      <c r="D169" s="2"/>
      <c r="E169" s="2"/>
      <c r="F169" s="2"/>
      <c r="G169" s="2"/>
      <c r="H169" s="2"/>
      <c r="I169" s="2"/>
      <c r="J169" s="2"/>
      <c r="K169" s="1"/>
    </row>
    <row r="170" spans="3:11" x14ac:dyDescent="0.35">
      <c r="C170" s="1"/>
      <c r="D170" s="2"/>
      <c r="E170" s="2"/>
      <c r="F170" s="2"/>
      <c r="G170" s="2"/>
      <c r="H170" s="2"/>
      <c r="I170" s="2"/>
      <c r="J170" s="2"/>
      <c r="K170" s="1"/>
    </row>
    <row r="171" spans="3:11" x14ac:dyDescent="0.35">
      <c r="C171" s="1"/>
      <c r="D171" s="2"/>
      <c r="E171" s="2"/>
      <c r="F171" s="2"/>
      <c r="G171" s="2"/>
      <c r="H171" s="2"/>
      <c r="I171" s="2"/>
      <c r="J171" s="2"/>
      <c r="K171" s="1"/>
    </row>
    <row r="172" spans="3:11" x14ac:dyDescent="0.35">
      <c r="C172" s="1"/>
      <c r="D172" s="2"/>
      <c r="E172" s="2"/>
      <c r="F172" s="2"/>
      <c r="G172" s="2"/>
      <c r="H172" s="2"/>
      <c r="I172" s="2"/>
      <c r="J172" s="2"/>
      <c r="K172" s="1"/>
    </row>
    <row r="173" spans="3:11" x14ac:dyDescent="0.35">
      <c r="C173" s="1"/>
      <c r="D173" s="2"/>
      <c r="E173" s="2"/>
      <c r="F173" s="2"/>
      <c r="G173" s="2"/>
      <c r="H173" s="2"/>
      <c r="I173" s="2"/>
      <c r="J173" s="2"/>
      <c r="K173" s="1"/>
    </row>
    <row r="174" spans="3:11" x14ac:dyDescent="0.35">
      <c r="C174" s="1"/>
      <c r="D174" s="2"/>
      <c r="E174" s="2"/>
      <c r="F174" s="2"/>
      <c r="G174" s="2"/>
      <c r="H174" s="2"/>
      <c r="I174" s="2"/>
      <c r="J174" s="2"/>
      <c r="K174" s="1"/>
    </row>
    <row r="175" spans="3:11" x14ac:dyDescent="0.35">
      <c r="C175" s="1"/>
      <c r="D175" s="2"/>
      <c r="E175" s="2"/>
      <c r="F175" s="2"/>
      <c r="G175" s="2"/>
      <c r="H175" s="2"/>
      <c r="I175" s="2"/>
      <c r="J175" s="2"/>
      <c r="K175" s="1"/>
    </row>
    <row r="176" spans="3:11" x14ac:dyDescent="0.35">
      <c r="C176" s="1"/>
      <c r="D176" s="2"/>
      <c r="E176" s="2"/>
      <c r="F176" s="2"/>
      <c r="G176" s="2"/>
      <c r="H176" s="2"/>
      <c r="I176" s="2"/>
      <c r="J176" s="2"/>
      <c r="K176" s="1"/>
    </row>
    <row r="177" spans="3:11" x14ac:dyDescent="0.35">
      <c r="C177" s="1"/>
      <c r="D177" s="2"/>
      <c r="E177" s="2"/>
      <c r="F177" s="2"/>
      <c r="G177" s="2"/>
      <c r="H177" s="2"/>
      <c r="I177" s="2"/>
      <c r="J177" s="2"/>
      <c r="K177" s="1"/>
    </row>
    <row r="178" spans="3:11" x14ac:dyDescent="0.35">
      <c r="C178" s="1"/>
      <c r="D178" s="2"/>
      <c r="E178" s="2"/>
      <c r="F178" s="2"/>
      <c r="G178" s="2"/>
      <c r="H178" s="2"/>
      <c r="I178" s="2"/>
      <c r="J178" s="2"/>
      <c r="K178" s="1"/>
    </row>
    <row r="179" spans="3:11" x14ac:dyDescent="0.35">
      <c r="C179" s="1"/>
      <c r="D179" s="2"/>
      <c r="E179" s="2"/>
      <c r="F179" s="2"/>
      <c r="G179" s="2"/>
      <c r="H179" s="2"/>
      <c r="I179" s="2"/>
      <c r="J179" s="2"/>
      <c r="K179" s="1"/>
    </row>
    <row r="180" spans="3:11" x14ac:dyDescent="0.35">
      <c r="C180" s="1"/>
      <c r="D180" s="2"/>
      <c r="E180" s="2"/>
      <c r="F180" s="2"/>
      <c r="G180" s="2"/>
      <c r="H180" s="2"/>
      <c r="I180" s="2"/>
      <c r="J180" s="2"/>
      <c r="K180" s="1"/>
    </row>
    <row r="181" spans="3:11" x14ac:dyDescent="0.35">
      <c r="C181" s="1"/>
      <c r="D181" s="2"/>
      <c r="E181" s="2"/>
      <c r="F181" s="2"/>
      <c r="G181" s="2"/>
      <c r="H181" s="2"/>
      <c r="I181" s="2"/>
      <c r="J181" s="2"/>
      <c r="K181" s="1"/>
    </row>
    <row r="182" spans="3:11" x14ac:dyDescent="0.35">
      <c r="C182" s="1"/>
      <c r="D182" s="2"/>
      <c r="E182" s="2"/>
      <c r="F182" s="2"/>
      <c r="G182" s="2"/>
      <c r="H182" s="2"/>
      <c r="I182" s="2"/>
      <c r="J182" s="2"/>
      <c r="K182" s="1"/>
    </row>
    <row r="183" spans="3:11" x14ac:dyDescent="0.35">
      <c r="C183" s="1"/>
      <c r="D183" s="2"/>
      <c r="E183" s="2"/>
      <c r="F183" s="2"/>
      <c r="G183" s="2"/>
      <c r="H183" s="2"/>
      <c r="I183" s="2"/>
      <c r="J183" s="2"/>
      <c r="K183" s="1"/>
    </row>
    <row r="184" spans="3:11" x14ac:dyDescent="0.35">
      <c r="C184" s="1"/>
      <c r="D184" s="2"/>
      <c r="E184" s="2"/>
      <c r="F184" s="2"/>
      <c r="G184" s="2"/>
      <c r="H184" s="2"/>
      <c r="I184" s="2"/>
      <c r="J184" s="2"/>
      <c r="K184" s="1"/>
    </row>
    <row r="185" spans="3:11" x14ac:dyDescent="0.35">
      <c r="C185" s="1"/>
      <c r="D185" s="2"/>
      <c r="E185" s="2"/>
      <c r="F185" s="2"/>
      <c r="G185" s="2"/>
      <c r="H185" s="2"/>
      <c r="I185" s="2"/>
      <c r="J185" s="2"/>
      <c r="K185" s="1"/>
    </row>
    <row r="186" spans="3:11" x14ac:dyDescent="0.35">
      <c r="C186" s="1"/>
      <c r="D186" s="2"/>
      <c r="E186" s="2"/>
      <c r="F186" s="2"/>
      <c r="G186" s="2"/>
      <c r="H186" s="2"/>
      <c r="I186" s="2"/>
      <c r="J186" s="2"/>
      <c r="K186" s="1"/>
    </row>
    <row r="187" spans="3:11" x14ac:dyDescent="0.35">
      <c r="C187" s="1"/>
      <c r="D187" s="2"/>
      <c r="E187" s="2"/>
      <c r="F187" s="2"/>
      <c r="G187" s="2"/>
      <c r="H187" s="2"/>
      <c r="I187" s="2"/>
      <c r="J187" s="2"/>
      <c r="K187" s="1"/>
    </row>
    <row r="188" spans="3:11" x14ac:dyDescent="0.35">
      <c r="C188" s="1"/>
      <c r="D188" s="2"/>
      <c r="E188" s="2"/>
      <c r="F188" s="2"/>
      <c r="G188" s="2"/>
      <c r="H188" s="2"/>
      <c r="I188" s="2"/>
      <c r="J188" s="2"/>
      <c r="K188" s="1"/>
    </row>
    <row r="189" spans="3:11" x14ac:dyDescent="0.35">
      <c r="C189" s="1"/>
      <c r="D189" s="2"/>
      <c r="E189" s="2"/>
      <c r="F189" s="2"/>
      <c r="G189" s="2"/>
      <c r="H189" s="2"/>
      <c r="I189" s="2"/>
      <c r="J189" s="2"/>
      <c r="K189" s="1"/>
    </row>
    <row r="190" spans="3:11" x14ac:dyDescent="0.35">
      <c r="C190" s="1"/>
      <c r="D190" s="2"/>
      <c r="E190" s="2"/>
      <c r="F190" s="2"/>
      <c r="G190" s="2"/>
      <c r="H190" s="2"/>
      <c r="I190" s="2"/>
      <c r="J190" s="2"/>
      <c r="K190" s="1"/>
    </row>
    <row r="191" spans="3:11" x14ac:dyDescent="0.35">
      <c r="C191" s="1"/>
      <c r="D191" s="2"/>
      <c r="E191" s="2"/>
      <c r="F191" s="2"/>
      <c r="G191" s="2"/>
      <c r="H191" s="2"/>
      <c r="I191" s="2"/>
      <c r="J191" s="2"/>
      <c r="K191" s="1"/>
    </row>
    <row r="192" spans="3:11" x14ac:dyDescent="0.35">
      <c r="C192" s="1"/>
      <c r="D192" s="2"/>
      <c r="E192" s="2"/>
      <c r="F192" s="2"/>
      <c r="G192" s="2"/>
      <c r="H192" s="2"/>
      <c r="I192" s="2"/>
      <c r="J192" s="2"/>
      <c r="K192" s="1"/>
    </row>
    <row r="193" spans="3:11" x14ac:dyDescent="0.35">
      <c r="C193" s="1"/>
      <c r="D193" s="2"/>
      <c r="E193" s="2"/>
      <c r="F193" s="2"/>
      <c r="G193" s="2"/>
      <c r="H193" s="2"/>
      <c r="I193" s="2"/>
      <c r="J193" s="2"/>
      <c r="K193" s="1"/>
    </row>
    <row r="194" spans="3:11" x14ac:dyDescent="0.35">
      <c r="C194" s="1"/>
      <c r="D194" s="2"/>
      <c r="E194" s="2"/>
      <c r="F194" s="2"/>
      <c r="G194" s="2"/>
      <c r="H194" s="2"/>
      <c r="I194" s="2"/>
      <c r="J194" s="2"/>
      <c r="K194" s="1"/>
    </row>
    <row r="195" spans="3:11" x14ac:dyDescent="0.35">
      <c r="C195" s="1"/>
      <c r="D195" s="2"/>
      <c r="E195" s="2"/>
      <c r="F195" s="2"/>
      <c r="G195" s="2"/>
      <c r="H195" s="2"/>
      <c r="I195" s="2"/>
      <c r="J195" s="2"/>
      <c r="K195" s="1"/>
    </row>
    <row r="196" spans="3:11" x14ac:dyDescent="0.35">
      <c r="C196" s="1"/>
      <c r="D196" s="2"/>
      <c r="E196" s="2"/>
      <c r="F196" s="2"/>
      <c r="G196" s="2"/>
      <c r="H196" s="2"/>
      <c r="I196" s="2"/>
      <c r="J196" s="2"/>
      <c r="K196" s="1"/>
    </row>
    <row r="197" spans="3:11" x14ac:dyDescent="0.35">
      <c r="C197" s="1"/>
      <c r="D197" s="2"/>
      <c r="E197" s="2"/>
      <c r="F197" s="2"/>
      <c r="G197" s="2"/>
      <c r="H197" s="2"/>
      <c r="I197" s="2"/>
      <c r="J197" s="2"/>
      <c r="K197" s="1"/>
    </row>
    <row r="198" spans="3:11" x14ac:dyDescent="0.35">
      <c r="C198" s="1"/>
      <c r="D198" s="2"/>
      <c r="E198" s="2"/>
      <c r="F198" s="2"/>
      <c r="G198" s="2"/>
      <c r="H198" s="2"/>
      <c r="I198" s="2"/>
      <c r="J198" s="2"/>
      <c r="K198" s="1"/>
    </row>
    <row r="199" spans="3:11" x14ac:dyDescent="0.35">
      <c r="C199" s="1"/>
      <c r="D199" s="2"/>
      <c r="E199" s="2"/>
      <c r="F199" s="2"/>
      <c r="G199" s="2"/>
      <c r="H199" s="2"/>
      <c r="I199" s="2"/>
      <c r="J199" s="2"/>
      <c r="K199" s="1"/>
    </row>
    <row r="200" spans="3:11" x14ac:dyDescent="0.35">
      <c r="C200" s="1"/>
      <c r="D200" s="2"/>
      <c r="E200" s="2"/>
      <c r="F200" s="2"/>
      <c r="G200" s="2"/>
      <c r="H200" s="2"/>
      <c r="I200" s="2"/>
      <c r="J200" s="2"/>
      <c r="K200" s="1"/>
    </row>
    <row r="201" spans="3:11" x14ac:dyDescent="0.35">
      <c r="C201" s="1"/>
      <c r="D201" s="2"/>
      <c r="E201" s="2"/>
      <c r="F201" s="2"/>
      <c r="G201" s="2"/>
      <c r="H201" s="2"/>
      <c r="I201" s="2"/>
      <c r="J201" s="2"/>
      <c r="K201" s="1"/>
    </row>
    <row r="202" spans="3:11" x14ac:dyDescent="0.35">
      <c r="C202" s="1"/>
      <c r="D202" s="2"/>
      <c r="E202" s="2"/>
      <c r="F202" s="2"/>
      <c r="G202" s="2"/>
      <c r="H202" s="2"/>
      <c r="I202" s="2"/>
      <c r="J202" s="2"/>
      <c r="K202" s="1"/>
    </row>
  </sheetData>
  <sheetProtection password="C528" sheet="1" objects="1" selectLockedCells="1"/>
  <mergeCells count="3">
    <mergeCell ref="E12:K12"/>
    <mergeCell ref="E16:G16"/>
    <mergeCell ref="C28:K30"/>
  </mergeCells>
  <dataValidations count="1">
    <dataValidation type="list" allowBlank="1" showInputMessage="1" showErrorMessage="1" sqref="E16:G16" xr:uid="{00000000-0002-0000-0000-000000000000}">
      <formula1>$P$9:$P$10</formula1>
    </dataValidation>
  </dataValidations>
  <pageMargins left="0.23622047244094488" right="0.23622047244094488" top="0.3937007874015748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Milnes</dc:creator>
  <cp:lastModifiedBy>User</cp:lastModifiedBy>
  <cp:lastPrinted>2018-12-13T15:21:15Z</cp:lastPrinted>
  <dcterms:created xsi:type="dcterms:W3CDTF">2016-04-21T11:24:37Z</dcterms:created>
  <dcterms:modified xsi:type="dcterms:W3CDTF">2020-04-28T12:35:07Z</dcterms:modified>
</cp:coreProperties>
</file>